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umumacbook2019/Google ドライブ/columns2016/30column-mask/"/>
    </mc:Choice>
  </mc:AlternateContent>
  <xr:revisionPtr revIDLastSave="0" documentId="13_ncr:1_{71F3540C-E3EA-F34B-BC48-8BD052E01304}" xr6:coauthVersionLast="45" xr6:coauthVersionMax="45" xr10:uidLastSave="{00000000-0000-0000-0000-000000000000}"/>
  <bookViews>
    <workbookView xWindow="8660" yWindow="980" windowWidth="28240" windowHeight="17440" activeTab="4" xr2:uid="{ACA05C65-DE5D-0C4F-AE49-F22EF9AB3CEA}"/>
  </bookViews>
  <sheets>
    <sheet name="図1" sheetId="1" r:id="rId1"/>
    <sheet name="図2export" sheetId="2" r:id="rId2"/>
    <sheet name="図3import" sheetId="4" r:id="rId3"/>
    <sheet name="参）中国からの輸入" sheetId="5" r:id="rId4"/>
    <sheet name="表1財務省貿易統計" sheetId="6" r:id="rId5"/>
    <sheet name="参）統計国名符号表" sheetId="7" r:id="rId6"/>
  </sheets>
  <definedNames>
    <definedName name="_xlnm._FilterDatabase" localSheetId="4" hidden="1">表1財務省貿易統計!$A$1:$BE$1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8" i="6"/>
  <c r="I9" i="6"/>
  <c r="I10" i="6"/>
  <c r="I11" i="6"/>
  <c r="I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2" i="6"/>
  <c r="L2" i="6"/>
  <c r="F2" i="6"/>
  <c r="F6" i="6"/>
  <c r="F36" i="6"/>
  <c r="F3" i="6"/>
  <c r="F9" i="6"/>
  <c r="F13" i="6"/>
  <c r="F16" i="6"/>
  <c r="F11" i="6"/>
  <c r="F7" i="6"/>
  <c r="F8" i="6"/>
  <c r="F20" i="6"/>
  <c r="F26" i="6"/>
  <c r="F18" i="6"/>
  <c r="F38" i="6"/>
  <c r="F25" i="6"/>
  <c r="F24" i="6"/>
  <c r="F28" i="6"/>
  <c r="F79" i="6"/>
  <c r="F53" i="6"/>
  <c r="F65" i="6"/>
  <c r="F60" i="6"/>
  <c r="F76" i="6"/>
  <c r="F37" i="6"/>
  <c r="F45" i="6"/>
  <c r="F21" i="6"/>
  <c r="F33" i="6"/>
  <c r="F19" i="6"/>
  <c r="F29" i="6"/>
  <c r="F50" i="6"/>
  <c r="F15" i="6"/>
  <c r="F12" i="6"/>
  <c r="F32" i="6"/>
  <c r="F49" i="6"/>
  <c r="F27" i="6"/>
  <c r="F14" i="6"/>
  <c r="F67" i="6"/>
  <c r="F56" i="6"/>
  <c r="F34" i="6"/>
  <c r="F66" i="6"/>
  <c r="F47" i="6"/>
  <c r="F48" i="6"/>
  <c r="F73" i="6"/>
  <c r="F40" i="6"/>
  <c r="F22" i="6"/>
  <c r="F64" i="6"/>
  <c r="F30" i="6"/>
  <c r="F55" i="6"/>
  <c r="F42" i="6"/>
  <c r="F52" i="6"/>
  <c r="F59" i="6"/>
  <c r="F71" i="6"/>
  <c r="F68" i="6"/>
  <c r="F58" i="6"/>
  <c r="F31" i="6"/>
  <c r="F17" i="6"/>
  <c r="F23" i="6"/>
  <c r="F5" i="6"/>
  <c r="F10" i="6"/>
  <c r="F46" i="6"/>
  <c r="F51" i="6"/>
  <c r="F63" i="6"/>
  <c r="F78" i="6"/>
  <c r="F43" i="6"/>
  <c r="F54" i="6"/>
  <c r="F70" i="6"/>
  <c r="F39" i="6"/>
  <c r="F74" i="6"/>
  <c r="F57" i="6"/>
  <c r="F75" i="6"/>
  <c r="F62" i="6"/>
  <c r="F41" i="6"/>
  <c r="F72" i="6"/>
  <c r="F69" i="6"/>
  <c r="F35" i="6"/>
  <c r="F44" i="6"/>
  <c r="F61" i="6"/>
  <c r="F77" i="6"/>
  <c r="F4" i="6"/>
  <c r="M4" i="6"/>
  <c r="N4" i="6" s="1"/>
  <c r="M6" i="6"/>
  <c r="N6" i="6" s="1"/>
  <c r="M36" i="6"/>
  <c r="N36" i="6" s="1"/>
  <c r="M3" i="6"/>
  <c r="N3" i="6" s="1"/>
  <c r="M9" i="6"/>
  <c r="N9" i="6" s="1"/>
  <c r="M13" i="6"/>
  <c r="N13" i="6" s="1"/>
  <c r="M16" i="6"/>
  <c r="N16" i="6" s="1"/>
  <c r="M11" i="6"/>
  <c r="N11" i="6" s="1"/>
  <c r="M7" i="6"/>
  <c r="N7" i="6" s="1"/>
  <c r="M8" i="6"/>
  <c r="N8" i="6" s="1"/>
  <c r="M20" i="6"/>
  <c r="N20" i="6" s="1"/>
  <c r="M26" i="6"/>
  <c r="N26" i="6" s="1"/>
  <c r="M18" i="6"/>
  <c r="N18" i="6" s="1"/>
  <c r="M38" i="6"/>
  <c r="N38" i="6" s="1"/>
  <c r="M25" i="6"/>
  <c r="N25" i="6" s="1"/>
  <c r="M24" i="6"/>
  <c r="N24" i="6" s="1"/>
  <c r="M28" i="6"/>
  <c r="N28" i="6" s="1"/>
  <c r="M79" i="6"/>
  <c r="N79" i="6" s="1"/>
  <c r="M53" i="6"/>
  <c r="N53" i="6" s="1"/>
  <c r="M65" i="6"/>
  <c r="N65" i="6" s="1"/>
  <c r="M60" i="6"/>
  <c r="N60" i="6" s="1"/>
  <c r="M76" i="6"/>
  <c r="N76" i="6" s="1"/>
  <c r="M37" i="6"/>
  <c r="N37" i="6" s="1"/>
  <c r="M45" i="6"/>
  <c r="N45" i="6" s="1"/>
  <c r="M21" i="6"/>
  <c r="N21" i="6" s="1"/>
  <c r="M33" i="6"/>
  <c r="N33" i="6" s="1"/>
  <c r="M19" i="6"/>
  <c r="N19" i="6" s="1"/>
  <c r="M29" i="6"/>
  <c r="N29" i="6" s="1"/>
  <c r="M50" i="6"/>
  <c r="N50" i="6" s="1"/>
  <c r="M15" i="6"/>
  <c r="N15" i="6" s="1"/>
  <c r="M12" i="6"/>
  <c r="N12" i="6" s="1"/>
  <c r="M32" i="6"/>
  <c r="N32" i="6" s="1"/>
  <c r="M49" i="6"/>
  <c r="N49" i="6" s="1"/>
  <c r="M27" i="6"/>
  <c r="N27" i="6" s="1"/>
  <c r="M14" i="6"/>
  <c r="N14" i="6" s="1"/>
  <c r="M67" i="6"/>
  <c r="N67" i="6" s="1"/>
  <c r="M56" i="6"/>
  <c r="N56" i="6" s="1"/>
  <c r="M34" i="6"/>
  <c r="N34" i="6" s="1"/>
  <c r="M66" i="6"/>
  <c r="N66" i="6" s="1"/>
  <c r="M47" i="6"/>
  <c r="N47" i="6" s="1"/>
  <c r="M48" i="6"/>
  <c r="N48" i="6" s="1"/>
  <c r="M73" i="6"/>
  <c r="N73" i="6" s="1"/>
  <c r="M40" i="6"/>
  <c r="N40" i="6" s="1"/>
  <c r="M22" i="6"/>
  <c r="N22" i="6" s="1"/>
  <c r="M64" i="6"/>
  <c r="N64" i="6" s="1"/>
  <c r="M30" i="6"/>
  <c r="N30" i="6" s="1"/>
  <c r="M55" i="6"/>
  <c r="N55" i="6" s="1"/>
  <c r="M42" i="6"/>
  <c r="N42" i="6" s="1"/>
  <c r="M52" i="6"/>
  <c r="N52" i="6" s="1"/>
  <c r="M59" i="6"/>
  <c r="N59" i="6" s="1"/>
  <c r="M71" i="6"/>
  <c r="N71" i="6" s="1"/>
  <c r="M68" i="6"/>
  <c r="N68" i="6" s="1"/>
  <c r="M58" i="6"/>
  <c r="N58" i="6" s="1"/>
  <c r="M31" i="6"/>
  <c r="N31" i="6" s="1"/>
  <c r="M17" i="6"/>
  <c r="N17" i="6" s="1"/>
  <c r="M23" i="6"/>
  <c r="N23" i="6" s="1"/>
  <c r="M5" i="6"/>
  <c r="N5" i="6" s="1"/>
  <c r="M10" i="6"/>
  <c r="N10" i="6" s="1"/>
  <c r="M46" i="6"/>
  <c r="N46" i="6" s="1"/>
  <c r="M51" i="6"/>
  <c r="N51" i="6" s="1"/>
  <c r="M63" i="6"/>
  <c r="N63" i="6" s="1"/>
  <c r="M78" i="6"/>
  <c r="N78" i="6" s="1"/>
  <c r="M43" i="6"/>
  <c r="N43" i="6" s="1"/>
  <c r="M54" i="6"/>
  <c r="N54" i="6" s="1"/>
  <c r="M70" i="6"/>
  <c r="N70" i="6" s="1"/>
  <c r="M39" i="6"/>
  <c r="N39" i="6" s="1"/>
  <c r="M74" i="6"/>
  <c r="N74" i="6" s="1"/>
  <c r="M57" i="6"/>
  <c r="N57" i="6" s="1"/>
  <c r="M75" i="6"/>
  <c r="N75" i="6" s="1"/>
  <c r="M62" i="6"/>
  <c r="N62" i="6" s="1"/>
  <c r="M41" i="6"/>
  <c r="N41" i="6" s="1"/>
  <c r="M72" i="6"/>
  <c r="N72" i="6" s="1"/>
  <c r="M69" i="6"/>
  <c r="N69" i="6" s="1"/>
  <c r="M35" i="6"/>
  <c r="N35" i="6" s="1"/>
  <c r="M44" i="6"/>
  <c r="N44" i="6" s="1"/>
  <c r="M61" i="6"/>
  <c r="N61" i="6" s="1"/>
  <c r="M77" i="6"/>
  <c r="N77" i="6" s="1"/>
  <c r="M2" i="6"/>
  <c r="N2" i="6" s="1"/>
  <c r="O2" i="6" s="1"/>
  <c r="P2" i="6" s="1"/>
  <c r="E2" i="6" l="1"/>
  <c r="H2" i="6" s="1"/>
  <c r="E6" i="6"/>
  <c r="H6" i="6" s="1"/>
  <c r="E36" i="6"/>
  <c r="E3" i="6"/>
  <c r="H3" i="6" s="1"/>
  <c r="E9" i="6"/>
  <c r="H9" i="6" s="1"/>
  <c r="E13" i="6"/>
  <c r="E16" i="6"/>
  <c r="E11" i="6"/>
  <c r="H11" i="6" s="1"/>
  <c r="E7" i="6"/>
  <c r="H7" i="6" s="1"/>
  <c r="E8" i="6"/>
  <c r="H8" i="6" s="1"/>
  <c r="E20" i="6"/>
  <c r="E26" i="6"/>
  <c r="E18" i="6"/>
  <c r="E38" i="6"/>
  <c r="E25" i="6"/>
  <c r="E24" i="6"/>
  <c r="E28" i="6"/>
  <c r="E79" i="6"/>
  <c r="E53" i="6"/>
  <c r="E65" i="6"/>
  <c r="E60" i="6"/>
  <c r="E76" i="6"/>
  <c r="E37" i="6"/>
  <c r="E45" i="6"/>
  <c r="E21" i="6"/>
  <c r="E33" i="6"/>
  <c r="E19" i="6"/>
  <c r="E29" i="6"/>
  <c r="E50" i="6"/>
  <c r="E15" i="6"/>
  <c r="E12" i="6"/>
  <c r="E32" i="6"/>
  <c r="E49" i="6"/>
  <c r="E27" i="6"/>
  <c r="E14" i="6"/>
  <c r="E67" i="6"/>
  <c r="E56" i="6"/>
  <c r="E34" i="6"/>
  <c r="E66" i="6"/>
  <c r="E47" i="6"/>
  <c r="E48" i="6"/>
  <c r="E73" i="6"/>
  <c r="E40" i="6"/>
  <c r="E22" i="6"/>
  <c r="E64" i="6"/>
  <c r="E30" i="6"/>
  <c r="E55" i="6"/>
  <c r="E42" i="6"/>
  <c r="E52" i="6"/>
  <c r="E59" i="6"/>
  <c r="E71" i="6"/>
  <c r="E68" i="6"/>
  <c r="E58" i="6"/>
  <c r="E31" i="6"/>
  <c r="E17" i="6"/>
  <c r="E23" i="6"/>
  <c r="E5" i="6"/>
  <c r="H5" i="6" s="1"/>
  <c r="E10" i="6"/>
  <c r="H10" i="6" s="1"/>
  <c r="E46" i="6"/>
  <c r="E51" i="6"/>
  <c r="E63" i="6"/>
  <c r="E78" i="6"/>
  <c r="E43" i="6"/>
  <c r="E54" i="6"/>
  <c r="E70" i="6"/>
  <c r="E39" i="6"/>
  <c r="E74" i="6"/>
  <c r="E57" i="6"/>
  <c r="E75" i="6"/>
  <c r="E62" i="6"/>
  <c r="E41" i="6"/>
  <c r="E72" i="6"/>
  <c r="E69" i="6"/>
  <c r="E35" i="6"/>
  <c r="E44" i="6"/>
  <c r="E61" i="6"/>
  <c r="E77" i="6"/>
  <c r="E4" i="6"/>
  <c r="H4" i="6" s="1"/>
  <c r="J5" i="1" l="1"/>
  <c r="J6" i="1"/>
  <c r="J7" i="1"/>
  <c r="J8" i="1"/>
  <c r="J9" i="1"/>
  <c r="J10" i="1"/>
  <c r="J11" i="1"/>
  <c r="J12" i="1"/>
  <c r="J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I4" i="1"/>
  <c r="H4" i="1"/>
  <c r="G12" i="1"/>
  <c r="F12" i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3" i="4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3" i="2"/>
  <c r="E12" i="1" l="1"/>
  <c r="D12" i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E4" i="1"/>
  <c r="D4" i="1"/>
</calcChain>
</file>

<file path=xl/sharedStrings.xml><?xml version="1.0" encoding="utf-8"?>
<sst xmlns="http://schemas.openxmlformats.org/spreadsheetml/2006/main" count="2005" uniqueCount="690">
  <si>
    <t>マスクの海外生産比率</t>
    <rPh sb="4" eb="8">
      <t>カイガ</t>
    </rPh>
    <rPh sb="8" eb="10">
      <t>ヒリテゥ</t>
    </rPh>
    <phoneticPr fontId="1"/>
  </si>
  <si>
    <t>年</t>
    <rPh sb="0" eb="1">
      <t>ネn</t>
    </rPh>
    <phoneticPr fontId="1"/>
  </si>
  <si>
    <t>国内生産</t>
    <rPh sb="0" eb="2">
      <t>コクナイ</t>
    </rPh>
    <rPh sb="2" eb="4">
      <t>セイサn</t>
    </rPh>
    <phoneticPr fontId="1"/>
  </si>
  <si>
    <t>輸入数量</t>
    <rPh sb="0" eb="4">
      <t>ユニュウ</t>
    </rPh>
    <phoneticPr fontId="1"/>
  </si>
  <si>
    <t>合計</t>
    <rPh sb="0" eb="2">
      <t>ゴウケイ</t>
    </rPh>
    <phoneticPr fontId="1"/>
  </si>
  <si>
    <t>国内生産比率</t>
    <rPh sb="0" eb="2">
      <t>コクナイ</t>
    </rPh>
    <rPh sb="2" eb="4">
      <t>セイサn</t>
    </rPh>
    <rPh sb="4" eb="6">
      <t>ヒリテゥ</t>
    </rPh>
    <phoneticPr fontId="1"/>
  </si>
  <si>
    <t>出所）</t>
    <rPh sb="0" eb="2">
      <t>シュッセィオ</t>
    </rPh>
    <phoneticPr fontId="1"/>
  </si>
  <si>
    <t>一般社団法人 日本衛生材料工業連合会のホームページより得たデータを元に筆者作成</t>
    <phoneticPr fontId="1"/>
  </si>
  <si>
    <t>http://www.jhpia.or.jp/data/data7.html</t>
    <phoneticPr fontId="1"/>
  </si>
  <si>
    <t>World</t>
  </si>
  <si>
    <t>China</t>
  </si>
  <si>
    <t>Germany</t>
  </si>
  <si>
    <t>United States of America</t>
  </si>
  <si>
    <t>Viet Nam</t>
  </si>
  <si>
    <t>Mexico</t>
  </si>
  <si>
    <t>India</t>
  </si>
  <si>
    <t>Netherlands</t>
  </si>
  <si>
    <t>Morocco</t>
  </si>
  <si>
    <t>Poland</t>
  </si>
  <si>
    <t>France</t>
  </si>
  <si>
    <t>United Kingdom</t>
  </si>
  <si>
    <t>Romania</t>
  </si>
  <si>
    <t>Hong Kong, China</t>
  </si>
  <si>
    <t>Belgium</t>
  </si>
  <si>
    <t>Canada</t>
  </si>
  <si>
    <t>Taipei, Chinese</t>
  </si>
  <si>
    <t>Japan</t>
  </si>
  <si>
    <t>Turkey</t>
  </si>
  <si>
    <t>Korea, Republic of</t>
  </si>
  <si>
    <t>Italy</t>
  </si>
  <si>
    <t>Tunisia</t>
  </si>
  <si>
    <t>Czech Republic</t>
  </si>
  <si>
    <t>Thailand</t>
  </si>
  <si>
    <t>Sweden</t>
  </si>
  <si>
    <t>Ireland</t>
  </si>
  <si>
    <t>Austria</t>
  </si>
  <si>
    <t>Spain</t>
  </si>
  <si>
    <t>Singapore</t>
  </si>
  <si>
    <t>Dominican Republic</t>
  </si>
  <si>
    <t>Pakistan</t>
  </si>
  <si>
    <t>Ukraine</t>
  </si>
  <si>
    <t>Denmark</t>
  </si>
  <si>
    <t>Philippines</t>
  </si>
  <si>
    <t>Slovakia</t>
  </si>
  <si>
    <t>Hungary</t>
  </si>
  <si>
    <t>United Arab Emirates</t>
  </si>
  <si>
    <t>Cambodia</t>
  </si>
  <si>
    <t>Sri Lanka</t>
  </si>
  <si>
    <t>Lithuania</t>
  </si>
  <si>
    <t>Latvia</t>
  </si>
  <si>
    <t>Bangladesh</t>
  </si>
  <si>
    <t>Portugal</t>
  </si>
  <si>
    <t>Malaysia</t>
  </si>
  <si>
    <t>Russian Federation</t>
  </si>
  <si>
    <t>Switzerland</t>
  </si>
  <si>
    <t>Moldova, Republic of</t>
  </si>
  <si>
    <t>Nepal</t>
  </si>
  <si>
    <t>Serbia</t>
  </si>
  <si>
    <t>Luxembourg</t>
  </si>
  <si>
    <t>Estonia</t>
  </si>
  <si>
    <t>Slovenia</t>
  </si>
  <si>
    <t>Croatia</t>
  </si>
  <si>
    <t>Indonesia</t>
  </si>
  <si>
    <t>Colombia</t>
  </si>
  <si>
    <t>Belarus</t>
  </si>
  <si>
    <t>South Africa</t>
  </si>
  <si>
    <t>Finland</t>
  </si>
  <si>
    <t>New Zealand</t>
  </si>
  <si>
    <t>Australia</t>
  </si>
  <si>
    <t>Lao People's Democratic Republic</t>
  </si>
  <si>
    <t>Myanmar</t>
  </si>
  <si>
    <t>Paraguay</t>
  </si>
  <si>
    <t>Madagascar</t>
  </si>
  <si>
    <t>Kyrgyzstan</t>
  </si>
  <si>
    <t>Iran, Islamic Republic of</t>
  </si>
  <si>
    <t>Tokelau</t>
  </si>
  <si>
    <t>French Southern and Antarctic Territories</t>
  </si>
  <si>
    <t>Marshall Islands</t>
  </si>
  <si>
    <t>Saint Helena</t>
  </si>
  <si>
    <t>Sint Maarten (Dutch part)</t>
  </si>
  <si>
    <t>Bhutan</t>
  </si>
  <si>
    <t>Niue</t>
  </si>
  <si>
    <t>Turks and Caicos Islands</t>
  </si>
  <si>
    <t>Anguilla</t>
  </si>
  <si>
    <t>Dominica</t>
  </si>
  <si>
    <t>Timor-Leste</t>
  </si>
  <si>
    <t>Saint Kitts and Nevis</t>
  </si>
  <si>
    <t>Vanuatu</t>
  </si>
  <si>
    <t>Gibraltar</t>
  </si>
  <si>
    <t>Liberia</t>
  </si>
  <si>
    <t>Grenada</t>
  </si>
  <si>
    <t>Tajikistan</t>
  </si>
  <si>
    <t>Benin</t>
  </si>
  <si>
    <t>British Virgin Islands</t>
  </si>
  <si>
    <t>Equatorial Guinea</t>
  </si>
  <si>
    <t>Seychelles</t>
  </si>
  <si>
    <t>Lesotho</t>
  </si>
  <si>
    <t>United States Minor Outlying Islands</t>
  </si>
  <si>
    <t>Rwanda</t>
  </si>
  <si>
    <t>Haiti</t>
  </si>
  <si>
    <t>Belize</t>
  </si>
  <si>
    <t>Curaçao</t>
  </si>
  <si>
    <t>Malawi</t>
  </si>
  <si>
    <t>Cayman Islands</t>
  </si>
  <si>
    <t>Uzbekistan</t>
  </si>
  <si>
    <t>Barbados</t>
  </si>
  <si>
    <t>Eswatini</t>
  </si>
  <si>
    <t>Guyana</t>
  </si>
  <si>
    <t>Botswana</t>
  </si>
  <si>
    <t>Aruba</t>
  </si>
  <si>
    <t>Senegal</t>
  </si>
  <si>
    <t>Uganda</t>
  </si>
  <si>
    <t>Turkmenistan</t>
  </si>
  <si>
    <t>Brunei Darussalam</t>
  </si>
  <si>
    <t>Bermuda</t>
  </si>
  <si>
    <t>Niger</t>
  </si>
  <si>
    <t>Gabon</t>
  </si>
  <si>
    <t>Ship stores and bunkers</t>
  </si>
  <si>
    <t>Andorra</t>
  </si>
  <si>
    <t>Guinea</t>
  </si>
  <si>
    <t>Burkina Faso</t>
  </si>
  <si>
    <t>Zambia</t>
  </si>
  <si>
    <t>Montenegro</t>
  </si>
  <si>
    <t>New Caledonia</t>
  </si>
  <si>
    <t>Zimbabwe</t>
  </si>
  <si>
    <t>Mongolia</t>
  </si>
  <si>
    <t>Free Zones</t>
  </si>
  <si>
    <t>Korea, Democratic People's Republic of</t>
  </si>
  <si>
    <t>Cameroon</t>
  </si>
  <si>
    <t>Bosnia and Herzegovina</t>
  </si>
  <si>
    <t>Tanzania, United Republic of</t>
  </si>
  <si>
    <t>Cuba</t>
  </si>
  <si>
    <t>Kenya</t>
  </si>
  <si>
    <t>Bahamas</t>
  </si>
  <si>
    <t>Macedonia, North</t>
  </si>
  <si>
    <t>Fiji</t>
  </si>
  <si>
    <t>Armenia</t>
  </si>
  <si>
    <t>Syrian Arab Republic</t>
  </si>
  <si>
    <t>Trinidad and Tobago</t>
  </si>
  <si>
    <t>Macao, China</t>
  </si>
  <si>
    <t>Yemen</t>
  </si>
  <si>
    <t>Namibia</t>
  </si>
  <si>
    <t>Bahrain</t>
  </si>
  <si>
    <t>Ethiopia</t>
  </si>
  <si>
    <t>Malta</t>
  </si>
  <si>
    <t>Papua New Guinea</t>
  </si>
  <si>
    <t>Côte d'Ivoire</t>
  </si>
  <si>
    <t>Ghana</t>
  </si>
  <si>
    <t>Mali</t>
  </si>
  <si>
    <t>Mauritius</t>
  </si>
  <si>
    <t>Congo, Democratic Republic of the</t>
  </si>
  <si>
    <t>Azerbaijan</t>
  </si>
  <si>
    <t>Mozambique</t>
  </si>
  <si>
    <t>Jamaica</t>
  </si>
  <si>
    <t>Honduras</t>
  </si>
  <si>
    <t>Jordan</t>
  </si>
  <si>
    <t>Cyprus</t>
  </si>
  <si>
    <t>Angola</t>
  </si>
  <si>
    <t>Nicaragua</t>
  </si>
  <si>
    <t>El Salvador</t>
  </si>
  <si>
    <t>Iceland</t>
  </si>
  <si>
    <t>Uruguay</t>
  </si>
  <si>
    <t>Venezuela, Bolivarian Republic of</t>
  </si>
  <si>
    <t>Albania</t>
  </si>
  <si>
    <t>Ecuador</t>
  </si>
  <si>
    <t>Lebanon</t>
  </si>
  <si>
    <t>Egypt</t>
  </si>
  <si>
    <t>Sudan</t>
  </si>
  <si>
    <t>Panama</t>
  </si>
  <si>
    <t>Bulgaria</t>
  </si>
  <si>
    <t>Oman</t>
  </si>
  <si>
    <t>Libya, State of</t>
  </si>
  <si>
    <t>Algeria</t>
  </si>
  <si>
    <t>Togo</t>
  </si>
  <si>
    <t>Guatemala</t>
  </si>
  <si>
    <t>Kuwait</t>
  </si>
  <si>
    <t>Kazakhstan</t>
  </si>
  <si>
    <t>Costa Rica</t>
  </si>
  <si>
    <t>Greece</t>
  </si>
  <si>
    <t>Peru</t>
  </si>
  <si>
    <t>Argentina</t>
  </si>
  <si>
    <t>Georgia</t>
  </si>
  <si>
    <t>Brazil</t>
  </si>
  <si>
    <t>Israel</t>
  </si>
  <si>
    <t>Iraq</t>
  </si>
  <si>
    <t>Chile</t>
  </si>
  <si>
    <t>Saudi Arabia</t>
  </si>
  <si>
    <t>Norway</t>
  </si>
  <si>
    <t>Value exported in 2018 (USD thousand)</t>
  </si>
  <si>
    <t>Exporter</t>
    <phoneticPr fontId="1"/>
  </si>
  <si>
    <t>Quantity exported in 2018</t>
  </si>
  <si>
    <t>Quantity Unit</t>
  </si>
  <si>
    <t>Unit value (USD/unit)</t>
  </si>
  <si>
    <t>No quantity</t>
  </si>
  <si>
    <t>Tons</t>
  </si>
  <si>
    <t>List_of_exporters_for_the_selected_product_in_2018_(Made-up_articles_of_textile_materials__incl._dress_patterns__n.e.s.)</t>
    <phoneticPr fontId="1"/>
  </si>
  <si>
    <t>Trade map</t>
    <phoneticPr fontId="1"/>
  </si>
  <si>
    <t>中国</t>
    <rPh sb="0" eb="2">
      <t>チュウゴク</t>
    </rPh>
    <phoneticPr fontId="1"/>
  </si>
  <si>
    <t>ドイツ</t>
  </si>
  <si>
    <t>ドイツ</t>
    <phoneticPr fontId="1"/>
  </si>
  <si>
    <t>アメリカ</t>
    <phoneticPr fontId="1"/>
  </si>
  <si>
    <t>ベトナム</t>
  </si>
  <si>
    <t>ベトナム</t>
    <phoneticPr fontId="1"/>
  </si>
  <si>
    <t>メキシコ</t>
  </si>
  <si>
    <t>メキシコ</t>
    <phoneticPr fontId="1"/>
  </si>
  <si>
    <t>インド</t>
  </si>
  <si>
    <t>インド</t>
    <phoneticPr fontId="1"/>
  </si>
  <si>
    <t>オランダ</t>
  </si>
  <si>
    <t>オランダ</t>
    <phoneticPr fontId="1"/>
  </si>
  <si>
    <t>モロッコ</t>
  </si>
  <si>
    <t>モロッコ</t>
    <phoneticPr fontId="1"/>
  </si>
  <si>
    <t>ポーランド</t>
  </si>
  <si>
    <t>ポーランド</t>
    <phoneticPr fontId="1"/>
  </si>
  <si>
    <t>フランス</t>
  </si>
  <si>
    <t>フランス</t>
    <phoneticPr fontId="1"/>
  </si>
  <si>
    <t>イギリス</t>
    <phoneticPr fontId="1"/>
  </si>
  <si>
    <t>ルーマニア</t>
  </si>
  <si>
    <t>ルーマニア</t>
    <phoneticPr fontId="1"/>
  </si>
  <si>
    <t>香港</t>
  </si>
  <si>
    <t>香港</t>
    <rPh sb="0" eb="2">
      <t>ホンコn</t>
    </rPh>
    <phoneticPr fontId="1"/>
  </si>
  <si>
    <t>ベルギー</t>
  </si>
  <si>
    <t>ベルギー</t>
    <phoneticPr fontId="1"/>
  </si>
  <si>
    <t>カナダ</t>
  </si>
  <si>
    <t>カナダ</t>
    <phoneticPr fontId="1"/>
  </si>
  <si>
    <t>台湾</t>
  </si>
  <si>
    <t>台湾</t>
    <rPh sb="0" eb="2">
      <t>タイワn</t>
    </rPh>
    <phoneticPr fontId="1"/>
  </si>
  <si>
    <t>日本</t>
    <rPh sb="0" eb="2">
      <t>ニホn</t>
    </rPh>
    <phoneticPr fontId="1"/>
  </si>
  <si>
    <t>トルコ</t>
  </si>
  <si>
    <t>トルコ</t>
    <phoneticPr fontId="1"/>
  </si>
  <si>
    <t>韓国</t>
    <rPh sb="0" eb="2">
      <t>カンコク</t>
    </rPh>
    <phoneticPr fontId="1"/>
  </si>
  <si>
    <t>イタリア</t>
  </si>
  <si>
    <t>イタリア</t>
    <phoneticPr fontId="1"/>
  </si>
  <si>
    <t>Share in world exports (%)</t>
    <phoneticPr fontId="1"/>
  </si>
  <si>
    <t>Qatar</t>
  </si>
  <si>
    <t>Djibouti</t>
  </si>
  <si>
    <t>Congo</t>
  </si>
  <si>
    <t>Maldives</t>
  </si>
  <si>
    <t>Bolivia, Plurinational State of</t>
  </si>
  <si>
    <t>Somalia</t>
  </si>
  <si>
    <t>French Polynesia</t>
  </si>
  <si>
    <t>Nigeria</t>
  </si>
  <si>
    <t>Sierra Leone</t>
  </si>
  <si>
    <t>Cabo Verde</t>
  </si>
  <si>
    <t>Mauritania</t>
  </si>
  <si>
    <t>Greenland</t>
  </si>
  <si>
    <t>Faroe Islands</t>
  </si>
  <si>
    <t>Antigua and Barbuda</t>
  </si>
  <si>
    <t>Cook Islands</t>
  </si>
  <si>
    <t>Suriname</t>
  </si>
  <si>
    <t>Comoros</t>
  </si>
  <si>
    <t>St. Pierre and Miquelon</t>
  </si>
  <si>
    <t>Saint Vincent and the Grenadines</t>
  </si>
  <si>
    <t>South Sudan</t>
  </si>
  <si>
    <t>Guinea-Bissau</t>
  </si>
  <si>
    <t>Eritrea</t>
  </si>
  <si>
    <t>Montserrat</t>
  </si>
  <si>
    <t>Samoa</t>
  </si>
  <si>
    <t>Chad</t>
  </si>
  <si>
    <t>Central African Republic</t>
  </si>
  <si>
    <t>Saint Lucia</t>
  </si>
  <si>
    <t>Tonga</t>
  </si>
  <si>
    <t>Northern Mariana Islands</t>
  </si>
  <si>
    <t>Kiribati</t>
  </si>
  <si>
    <t>Burundi</t>
  </si>
  <si>
    <t>Palau</t>
  </si>
  <si>
    <t>Nauru</t>
  </si>
  <si>
    <t>Solomon Islands</t>
  </si>
  <si>
    <t>Palestine, State of</t>
  </si>
  <si>
    <t>Bonaire, Sint Eustatius and Saba</t>
  </si>
  <si>
    <t>Micronesia, Federated States of</t>
  </si>
  <si>
    <t>Sao Tome and Principe</t>
  </si>
  <si>
    <t>Norfolk Island</t>
  </si>
  <si>
    <t>Tuvalu</t>
  </si>
  <si>
    <t>Wallis and Futuna Islands</t>
  </si>
  <si>
    <t>Western Sahara</t>
  </si>
  <si>
    <t>Falkland Islands (Malvinas)</t>
  </si>
  <si>
    <t>Gambia</t>
  </si>
  <si>
    <t>Value imported in 2018 (USD thousand)</t>
  </si>
  <si>
    <t>Quantity imported in 2018</t>
  </si>
  <si>
    <t>Importer</t>
    <phoneticPr fontId="1"/>
  </si>
  <si>
    <t>Share in world imports (%)</t>
    <phoneticPr fontId="1"/>
  </si>
  <si>
    <t>オーストラリア</t>
  </si>
  <si>
    <t>オーストラリア</t>
    <phoneticPr fontId="1"/>
  </si>
  <si>
    <t>スペイン</t>
  </si>
  <si>
    <t>スペイン</t>
    <phoneticPr fontId="1"/>
  </si>
  <si>
    <t>スイス</t>
  </si>
  <si>
    <t>スイス</t>
    <phoneticPr fontId="1"/>
  </si>
  <si>
    <t>ロシア</t>
  </si>
  <si>
    <t>ロシア</t>
    <phoneticPr fontId="1"/>
  </si>
  <si>
    <t>オーストリア</t>
  </si>
  <si>
    <t>オーストリア</t>
    <phoneticPr fontId="1"/>
  </si>
  <si>
    <t>チェコ</t>
  </si>
  <si>
    <t>チェコ</t>
    <phoneticPr fontId="1"/>
  </si>
  <si>
    <t>Afghanistan</t>
  </si>
  <si>
    <t>America not elsewhere specified</t>
  </si>
  <si>
    <t>Oceania Nes</t>
  </si>
  <si>
    <t>Area Nes</t>
  </si>
  <si>
    <t>Trade balance 2018 (USD thousand)</t>
  </si>
  <si>
    <t>Share in China's exports (%)</t>
  </si>
  <si>
    <t>Quantity unit</t>
  </si>
  <si>
    <t>Average tariff (estimated) faced by China (%)</t>
  </si>
  <si>
    <t>100万枚</t>
    <rPh sb="3" eb="4">
      <t>マn</t>
    </rPh>
    <rPh sb="4" eb="5">
      <t>マイ</t>
    </rPh>
    <phoneticPr fontId="1"/>
  </si>
  <si>
    <t>国内生産の伸び</t>
    <rPh sb="0" eb="2">
      <t>コクナイ</t>
    </rPh>
    <rPh sb="2" eb="4">
      <t>セイサn</t>
    </rPh>
    <rPh sb="5" eb="6">
      <t>ノビ</t>
    </rPh>
    <phoneticPr fontId="1"/>
  </si>
  <si>
    <t>輸入の伸び</t>
    <rPh sb="0" eb="2">
      <t>ユニュウ</t>
    </rPh>
    <rPh sb="3" eb="4">
      <t>ノビ</t>
    </rPh>
    <phoneticPr fontId="1"/>
  </si>
  <si>
    <t>億枚</t>
    <rPh sb="1" eb="2">
      <t>マイ</t>
    </rPh>
    <phoneticPr fontId="1"/>
  </si>
  <si>
    <t>Trade_Map_-_List_of_importers_for_the_selected_product_in_2018_(Made-up_articles_of_textile_materials__incl._dress_patterns__n.e.s.)</t>
    <phoneticPr fontId="1"/>
  </si>
  <si>
    <t>Trade_Map_-_List_of_importing_markets_for_the_product_exported_by_China_in_2018</t>
    <phoneticPr fontId="1"/>
  </si>
  <si>
    <t>'630790029'</t>
  </si>
  <si>
    <t>大韓民国</t>
  </si>
  <si>
    <t xml:space="preserve">  </t>
  </si>
  <si>
    <t>KG</t>
  </si>
  <si>
    <t>中華人民共和国</t>
  </si>
  <si>
    <t>タイ</t>
  </si>
  <si>
    <t>シンガポール</t>
  </si>
  <si>
    <t>マレーシア</t>
  </si>
  <si>
    <t>フィリピン</t>
  </si>
  <si>
    <t>インドネシア</t>
  </si>
  <si>
    <t>カンボジア</t>
  </si>
  <si>
    <t>ラオス</t>
  </si>
  <si>
    <t>ミャンマー</t>
  </si>
  <si>
    <t>パキスタン</t>
  </si>
  <si>
    <t>スリランカ</t>
  </si>
  <si>
    <t>バングラデシュ</t>
  </si>
  <si>
    <t>ネパール</t>
  </si>
  <si>
    <t>イラン</t>
  </si>
  <si>
    <t>イスラエル</t>
  </si>
  <si>
    <t>アラブ首長国連邦</t>
  </si>
  <si>
    <t>キルギス</t>
  </si>
  <si>
    <t>ノルウェー</t>
  </si>
  <si>
    <t>スウェーデン</t>
  </si>
  <si>
    <t>デンマーク</t>
  </si>
  <si>
    <t>英国</t>
  </si>
  <si>
    <t>アイルランド</t>
  </si>
  <si>
    <t>ルクセンブルク</t>
  </si>
  <si>
    <t>ポルトガル</t>
  </si>
  <si>
    <t>マルタ</t>
  </si>
  <si>
    <t>フィンランド</t>
  </si>
  <si>
    <t>ハンガリー</t>
  </si>
  <si>
    <t>アルバニア</t>
  </si>
  <si>
    <t>ギリシャ</t>
  </si>
  <si>
    <t>ブルガリア</t>
  </si>
  <si>
    <t>エストニア</t>
  </si>
  <si>
    <t>ラトビア</t>
  </si>
  <si>
    <t>リトアニア</t>
  </si>
  <si>
    <t>ウクライナ</t>
  </si>
  <si>
    <t>クロアチア</t>
  </si>
  <si>
    <t>スロベニア</t>
  </si>
  <si>
    <t>北マケドニア</t>
  </si>
  <si>
    <t>スロバキア</t>
  </si>
  <si>
    <t>アメリカ合衆国</t>
  </si>
  <si>
    <t>エルサルバドル</t>
  </si>
  <si>
    <t>ニカラグア</t>
  </si>
  <si>
    <t>コスタリカ</t>
  </si>
  <si>
    <t>パナマ</t>
  </si>
  <si>
    <t>ドミニカ共和国</t>
  </si>
  <si>
    <t>ペルー</t>
  </si>
  <si>
    <t>ブラジル</t>
  </si>
  <si>
    <t>パラグアイ</t>
  </si>
  <si>
    <t>チュニジア</t>
  </si>
  <si>
    <t>エジプト</t>
  </si>
  <si>
    <t>ケニア</t>
  </si>
  <si>
    <t>マダガスカル</t>
  </si>
  <si>
    <t>モーリシャス</t>
  </si>
  <si>
    <t>南アフリカ共和国</t>
  </si>
  <si>
    <t>ニュージーランド</t>
  </si>
  <si>
    <t>フィジー</t>
  </si>
  <si>
    <t>仏領ポリネシア</t>
  </si>
  <si>
    <t>Exp or Imp</t>
  </si>
  <si>
    <t>Year</t>
  </si>
  <si>
    <t>HS</t>
  </si>
  <si>
    <t>Country</t>
  </si>
  <si>
    <t>4〜12月の輸入額（1,000円）</t>
    <rPh sb="4" eb="5">
      <t>ガテゥ</t>
    </rPh>
    <rPh sb="6" eb="9">
      <t>ユニュウ</t>
    </rPh>
    <phoneticPr fontId="3"/>
  </si>
  <si>
    <t>4〜12月の輸入額（1億円）</t>
    <rPh sb="4" eb="5">
      <t>ガテゥ</t>
    </rPh>
    <rPh sb="6" eb="9">
      <t>ユニュウ</t>
    </rPh>
    <rPh sb="11" eb="12">
      <t>オク</t>
    </rPh>
    <phoneticPr fontId="3"/>
  </si>
  <si>
    <t>輸入関税額（億円）</t>
    <rPh sb="0" eb="4">
      <t>ユニュウ</t>
    </rPh>
    <rPh sb="4" eb="5">
      <t>ガク</t>
    </rPh>
    <rPh sb="6" eb="7">
      <t>オクエn</t>
    </rPh>
    <phoneticPr fontId="3"/>
  </si>
  <si>
    <t>年間換算</t>
    <rPh sb="0" eb="2">
      <t>ネn</t>
    </rPh>
    <rPh sb="2" eb="4">
      <t>カンザn</t>
    </rPh>
    <phoneticPr fontId="3"/>
  </si>
  <si>
    <t>Unit1</t>
  </si>
  <si>
    <t>Unit2</t>
  </si>
  <si>
    <t>Quantity1-Year</t>
  </si>
  <si>
    <t>Quantity2-Year</t>
  </si>
  <si>
    <t>Value-Year</t>
  </si>
  <si>
    <t>Quantity1-Jan</t>
  </si>
  <si>
    <t>Quantity2-Jan</t>
  </si>
  <si>
    <t>Value-Jan</t>
  </si>
  <si>
    <t>Quantity1-Feb</t>
  </si>
  <si>
    <t>Quantity2-Feb</t>
  </si>
  <si>
    <t>Value-Feb</t>
  </si>
  <si>
    <t>Quantity1-Mar</t>
  </si>
  <si>
    <t>Quantity2-Mar</t>
  </si>
  <si>
    <t>Value-Mar</t>
  </si>
  <si>
    <t>Quantity1-Apr</t>
  </si>
  <si>
    <t>Quantity2-Apr</t>
  </si>
  <si>
    <t>Value-Apr</t>
  </si>
  <si>
    <t>Quantity1-May</t>
  </si>
  <si>
    <t>Quantity2-May</t>
  </si>
  <si>
    <t>Value-May</t>
  </si>
  <si>
    <t>Quantity1-Jun</t>
  </si>
  <si>
    <t>Quantity2-Jun</t>
  </si>
  <si>
    <t>Value-Jun</t>
  </si>
  <si>
    <t>Quantity1-Jul</t>
  </si>
  <si>
    <t>Quantity2-Jul</t>
  </si>
  <si>
    <t>Value-Jul</t>
  </si>
  <si>
    <t>Quantity1-Aug</t>
  </si>
  <si>
    <t>Quantity2-Aug</t>
  </si>
  <si>
    <t>Value-Aug</t>
  </si>
  <si>
    <t>Quantity1-Sep</t>
  </si>
  <si>
    <t>Quantity2-Sep</t>
  </si>
  <si>
    <t>Value-Sep</t>
  </si>
  <si>
    <t>Quantity1-Oct</t>
  </si>
  <si>
    <t>Quantity2-Oct</t>
  </si>
  <si>
    <t>Value-Oct</t>
  </si>
  <si>
    <t>Quantity1-Nov</t>
  </si>
  <si>
    <t>Quantity2-Nov</t>
  </si>
  <si>
    <t>Value-Nov</t>
  </si>
  <si>
    <t>Quantity1-Dec</t>
  </si>
  <si>
    <t>Quantity2-Dec</t>
  </si>
  <si>
    <t>Value-Dec</t>
  </si>
  <si>
    <t>国名符号</t>
  </si>
  <si>
    <t>国名</t>
  </si>
  <si>
    <t>備考</t>
  </si>
  <si>
    <t>アジア州</t>
  </si>
  <si>
    <t>ロシア領を含まない。</t>
  </si>
  <si>
    <t>アジア</t>
  </si>
  <si>
    <t>(削除)</t>
  </si>
  <si>
    <t>北朝鮮</t>
  </si>
  <si>
    <t>香港及びマカオを含まない。</t>
  </si>
  <si>
    <t>モンゴル</t>
  </si>
  <si>
    <t>ブルネイ</t>
  </si>
  <si>
    <t>(旧英領ブルネイ)</t>
  </si>
  <si>
    <t>West Irianを含む。</t>
  </si>
  <si>
    <t>(旧ビルマ)</t>
  </si>
  <si>
    <t>(旧葡領インドを含む。)</t>
  </si>
  <si>
    <t>(旧セイロン)</t>
  </si>
  <si>
    <t>モルディブ</t>
  </si>
  <si>
    <t>東ティモール</t>
  </si>
  <si>
    <t>マカオ</t>
  </si>
  <si>
    <t>アフガニスタン</t>
  </si>
  <si>
    <t>ブータン</t>
  </si>
  <si>
    <t>イラク</t>
  </si>
  <si>
    <t>バーレーン</t>
  </si>
  <si>
    <t>サウジアラビア</t>
  </si>
  <si>
    <t>クウェート</t>
  </si>
  <si>
    <t>カタール</t>
  </si>
  <si>
    <t>オマーン</t>
  </si>
  <si>
    <t>ヨルダン川西岸を含まない。</t>
  </si>
  <si>
    <t>ヨルダン</t>
  </si>
  <si>
    <t>シリア</t>
  </si>
  <si>
    <t>レバノン</t>
  </si>
  <si>
    <t>(旧トルシアルオーマン）</t>
  </si>
  <si>
    <t>イエメン</t>
  </si>
  <si>
    <t>Perim, Kamaran, Socotra及びKuria Muria諸島を含む。</t>
  </si>
  <si>
    <t>アゼルバイジャン</t>
  </si>
  <si>
    <t>アルメニア</t>
  </si>
  <si>
    <t>ウズベキスタン</t>
  </si>
  <si>
    <t>カザフスタン</t>
  </si>
  <si>
    <t>タジキスタン</t>
  </si>
  <si>
    <t>トルクメニスタン</t>
  </si>
  <si>
    <t>ジョージア</t>
  </si>
  <si>
    <t>（旧グルジア）</t>
  </si>
  <si>
    <t>ヨルダン川西岸及びガザ</t>
  </si>
  <si>
    <t>このページの先頭へ</t>
  </si>
  <si>
    <t>地理圏</t>
  </si>
  <si>
    <t>ヨーロッパ州</t>
  </si>
  <si>
    <t>ロシア領アジアを含む。</t>
  </si>
  <si>
    <t>西欧</t>
  </si>
  <si>
    <t>アイスランド</t>
  </si>
  <si>
    <t>Northern Irelandを含まない。</t>
  </si>
  <si>
    <t>モナコ</t>
  </si>
  <si>
    <t>アンドラ</t>
  </si>
  <si>
    <t>Liechtensteinを含む。</t>
  </si>
  <si>
    <t>アゾレス(葡)</t>
  </si>
  <si>
    <t>Fayal, Rico, San Jorge, Graciosa, Terceira, Sao Miguel等の葡領諸島をいう。</t>
  </si>
  <si>
    <t>マディラを含む。</t>
  </si>
  <si>
    <t>Baleares諸島を含む。</t>
  </si>
  <si>
    <t>ジブラルタル(英)</t>
  </si>
  <si>
    <t>San Marinoを含む。</t>
  </si>
  <si>
    <t>Gozaを含む。</t>
  </si>
  <si>
    <t>セルビア</t>
  </si>
  <si>
    <t> （旧ユーゴスラビア連邦共和国）</t>
  </si>
  <si>
    <t>キプロス</t>
  </si>
  <si>
    <t>ベラルーシ</t>
  </si>
  <si>
    <t>モルドバ</t>
  </si>
  <si>
    <t>ボスニア・ヘルツェゴビナ</t>
  </si>
  <si>
    <t>モンテネグロ</t>
  </si>
  <si>
    <t>コソボ</t>
  </si>
  <si>
    <t>フェロー諸島（デンマーク）</t>
  </si>
  <si>
    <t>バチカン</t>
  </si>
  <si>
    <t>北アメリカ州</t>
  </si>
  <si>
    <t>ハワイを含む。</t>
  </si>
  <si>
    <t>グリーンランド(デンマーク)</t>
  </si>
  <si>
    <t>Disko島を含む。</t>
  </si>
  <si>
    <t>サンピエール及びミクロン(仏)</t>
  </si>
  <si>
    <t>St.Lawrence湾の仏領諸島をいう。</t>
  </si>
  <si>
    <t>アラスカ及びハワイを含む。</t>
  </si>
  <si>
    <t>グアテマラ</t>
  </si>
  <si>
    <t>ホンジュラス</t>
  </si>
  <si>
    <t>Bay諸島を含む。</t>
  </si>
  <si>
    <t>ベリーズ</t>
  </si>
  <si>
    <t>(旧英領ベリーズ)</t>
  </si>
  <si>
    <t>旧313運河地帯を含む。</t>
  </si>
  <si>
    <t>バーミュダ(英)</t>
  </si>
  <si>
    <t>バハマ</t>
  </si>
  <si>
    <t>Grand Bahama, Great Abaco, New Providence, Andros, Eleuthera, Cat, Great Exuma, Long, Watling, Croohed, Acklin, Mayaguana, Great Inagua及び近接諸島を含む。</t>
  </si>
  <si>
    <t>ジャマイカ</t>
  </si>
  <si>
    <t>タークス及びカイコス諸島(英)</t>
  </si>
  <si>
    <t>バルバドス</t>
  </si>
  <si>
    <t>トリニダード・トバゴ</t>
  </si>
  <si>
    <t>キューバ</t>
  </si>
  <si>
    <t>ハイチ</t>
  </si>
  <si>
    <t>プエルトリコ(米)</t>
  </si>
  <si>
    <t>米領バージン諸島</t>
  </si>
  <si>
    <t>St.Thomas, St.John, Croix及び近接諸島を含む。</t>
  </si>
  <si>
    <t>蘭領アンティール</t>
  </si>
  <si>
    <t>Curacao Aruba, Bonaire, Saba, St.Eustatius及びSouthern St.Martinを含む。(旧蘭領西インド諸島)</t>
  </si>
  <si>
    <t>仏領西インド諸島</t>
  </si>
  <si>
    <t>Guadeloupe, Martinique, Desirade, Les Saintes, Marie Galante及びNorthern St.Martin島を含む。</t>
  </si>
  <si>
    <t>ケイマン諸島(英)</t>
  </si>
  <si>
    <t>Grand Cayman, Cayman Brac, Little Cayman島を含む。（旧317タークス・カイコス及びカイマン(英)の一部）</t>
  </si>
  <si>
    <t>グレナダ</t>
  </si>
  <si>
    <t>(旧318 リーワード及びウインドワード諸島(英)の一部)</t>
  </si>
  <si>
    <t>セントルシア</t>
  </si>
  <si>
    <t>アンティグア・バーブーダ</t>
  </si>
  <si>
    <t>(旧英領アンテイグア)</t>
  </si>
  <si>
    <t>英領バージン諸島</t>
  </si>
  <si>
    <t>Tortola, Anegada Jost Van Dykes, Virgin Gorda及び近接英領諸島をいう。（旧318 リーワード及びウインドワード諸島(英)の一部）</t>
  </si>
  <si>
    <t>ドミニカ</t>
  </si>
  <si>
    <t>Commonwealth of Dominica</t>
  </si>
  <si>
    <t>モントセラト(英)</t>
  </si>
  <si>
    <t>セントクリストファー・ネービス</t>
  </si>
  <si>
    <t>(旧335 セント・キッツ、ネヴイス及び英領アンギラの一部)</t>
  </si>
  <si>
    <t>セントビンセント</t>
  </si>
  <si>
    <t>St.Vincent, Bequia, Mustique, Canouan, Union島,Grenadines諸島及び近接諸島を含む。</t>
  </si>
  <si>
    <t>英領アンギラ</t>
  </si>
  <si>
    <t>Sombrero島を含む。（旧335 セント・キッツ、ネヴイス及び英領アンギラの一部）</t>
  </si>
  <si>
    <t>サン・バルテルミー島（仏）</t>
  </si>
  <si>
    <t>南アメリカ州</t>
  </si>
  <si>
    <t>中南米</t>
  </si>
  <si>
    <t>コロンビア</t>
  </si>
  <si>
    <t>ベネズエラ</t>
  </si>
  <si>
    <t>ガイアナ</t>
  </si>
  <si>
    <t>スリナム</t>
  </si>
  <si>
    <t>仏領ギアナ</t>
  </si>
  <si>
    <t>エクアドル</t>
  </si>
  <si>
    <t>ボリビア</t>
  </si>
  <si>
    <t>チリ</t>
  </si>
  <si>
    <t>ウルグアイ</t>
  </si>
  <si>
    <t>アルゼンチン</t>
  </si>
  <si>
    <t>フォークランド諸島及びその附属諸島（英）</t>
  </si>
  <si>
    <t>The East and West Falklands South Georgia及びSouth Sandwichを含む。</t>
  </si>
  <si>
    <t>英領南極地域</t>
  </si>
  <si>
    <t>Graham Land、South Orkneys及びSouth Shetland島を含む。（旧414 フォークランド諸島(英)の一部）</t>
  </si>
  <si>
    <t>アフリカ州</t>
  </si>
  <si>
    <t>アフリカ</t>
  </si>
  <si>
    <t>旧西領Ifniを含む。</t>
  </si>
  <si>
    <t>セウタ及びメリリア(西)</t>
  </si>
  <si>
    <t>アルジェリア</t>
  </si>
  <si>
    <t>リビア</t>
  </si>
  <si>
    <t>スーダン</t>
  </si>
  <si>
    <t>西サハラ</t>
  </si>
  <si>
    <t>Cabo Juby, Aguera及びAdrarを含む。</t>
  </si>
  <si>
    <t>モーリタニア</t>
  </si>
  <si>
    <t>セネガル</t>
  </si>
  <si>
    <t>ガンビア</t>
  </si>
  <si>
    <t>ギニア・ビサウ</t>
  </si>
  <si>
    <t>Bissago諸島を含む。</t>
  </si>
  <si>
    <t>ギニア</t>
  </si>
  <si>
    <t>Iles Tristao及びLos諸島を含む。</t>
  </si>
  <si>
    <t>シエラレオネ</t>
  </si>
  <si>
    <t>リベリア</t>
  </si>
  <si>
    <t>コートジボワール</t>
  </si>
  <si>
    <t>（旧象牙海岸共和国）</t>
  </si>
  <si>
    <t>ガーナ</t>
  </si>
  <si>
    <t>トーゴ</t>
  </si>
  <si>
    <t>ベナン</t>
  </si>
  <si>
    <t>マリ</t>
  </si>
  <si>
    <t>ブルキナファソ</t>
  </si>
  <si>
    <t>カーボベルデ</t>
  </si>
  <si>
    <t>Santo Antao, St.Vincent, St.Luzia, Santhiago Fogo, Maio及び近接諸島を含む。</t>
  </si>
  <si>
    <t>カナリー諸島(西)</t>
  </si>
  <si>
    <t>Teneriffe, Palma, Gran Canaria Fuerteventura, Lanzarote及び近接諸島を含む。</t>
  </si>
  <si>
    <t>ナイジェリア</t>
  </si>
  <si>
    <t>ニジェール</t>
  </si>
  <si>
    <t>ルワンダ</t>
  </si>
  <si>
    <t>カメルーン</t>
  </si>
  <si>
    <t>チャド</t>
  </si>
  <si>
    <t>中央アフリカ</t>
  </si>
  <si>
    <t>赤道ギニア</t>
  </si>
  <si>
    <t>Rio Muni及びFernando Poo, Annobon, Corisco島を含む。</t>
  </si>
  <si>
    <t>ガボン</t>
  </si>
  <si>
    <t>コンゴ共和国</t>
  </si>
  <si>
    <t>コンゴ民主共和国</t>
  </si>
  <si>
    <t>(旧ザイール)</t>
  </si>
  <si>
    <t>ブルンジ</t>
  </si>
  <si>
    <t>アンゴラ</t>
  </si>
  <si>
    <t>Cabindaを含む。</t>
  </si>
  <si>
    <t>サントメ・プリンシペ</t>
  </si>
  <si>
    <t>セントヘレナ及びその附属諸島(英)</t>
  </si>
  <si>
    <t>Ascension, Tristan da Cunha Gough, Inaccessible及びNightingale島を含む。</t>
  </si>
  <si>
    <t>エチオピア</t>
  </si>
  <si>
    <t>ジブチ</t>
  </si>
  <si>
    <t>ソマリア</t>
  </si>
  <si>
    <t>ウガンダ</t>
  </si>
  <si>
    <t>タンザニア</t>
  </si>
  <si>
    <t>セーシェル</t>
  </si>
  <si>
    <t>モザンビーク</t>
  </si>
  <si>
    <t>St.Marie, Clorious及びNossi Beを含む。</t>
  </si>
  <si>
    <t>Rodrigues, Agalega, Caragados Carajos及び近接諸島を含む。</t>
  </si>
  <si>
    <t>レユニオン(仏)</t>
  </si>
  <si>
    <t>ジンバブエ</t>
  </si>
  <si>
    <t>ナミビア</t>
  </si>
  <si>
    <t>(旧南西アフリカ)</t>
  </si>
  <si>
    <t>Prince Edward及びMarion島を含む。</t>
  </si>
  <si>
    <t>レソト</t>
  </si>
  <si>
    <t>マラウイ</t>
  </si>
  <si>
    <t>ザンビア</t>
  </si>
  <si>
    <t>ボツワナ</t>
  </si>
  <si>
    <t>エスワティニ</t>
  </si>
  <si>
    <t> (旧スワジランド)</t>
  </si>
  <si>
    <t>英領インド洋地域</t>
  </si>
  <si>
    <t>Chagos, Archipelago (Diego Garcia, Peros Banhos, Solomon)島を含む。</t>
  </si>
  <si>
    <t>コモロ</t>
  </si>
  <si>
    <t>エリトリア</t>
  </si>
  <si>
    <t>南スーダン</t>
  </si>
  <si>
    <t>大洋州</t>
  </si>
  <si>
    <t>ハワイを含まない。</t>
  </si>
  <si>
    <t>パプアニューギニア</t>
  </si>
  <si>
    <t>Woodlark Trobriand, D’Entrecasteaux Louisade, New Britain, New Ireland, Manus, Bougainville, Buka及び近接諸島を含む。</t>
  </si>
  <si>
    <t>その他のオーストラリア領</t>
  </si>
  <si>
    <t>Cocos, Ashmore, Cartier, Norfolk, Heard, Christmas, Mc Donald及びCoral Sea諸島を含む。</t>
  </si>
  <si>
    <t>Kermadec, Raoul, Macauley, Curtis, Chatham, Bounty, Antipedes, Auckland, Campbell Three Kings Solonder及びSnares島を含む。</t>
  </si>
  <si>
    <t>クック</t>
  </si>
  <si>
    <t>Rarotonga, Aitutaki, Penrhyn (Tongareva), Manihiki, Pukapuka, Nassau, Suvarov, Palmerston, Manuae, Takutea, Atiu, Mangaia, Mitiars及びMauke島を含む。</t>
  </si>
  <si>
    <t>トケラウ諸島(ニュージーランド)</t>
  </si>
  <si>
    <t>Atafu, Nukunonu及びFakaofu島を含む。</t>
  </si>
  <si>
    <t>ニウエ</t>
  </si>
  <si>
    <t>サモア</t>
  </si>
  <si>
    <t>バヌアツ</t>
  </si>
  <si>
    <t>(旧英仏共同統治地域ニューヘブリデス)</t>
  </si>
  <si>
    <t>Viti Levu, Vanua Levu及び近接諸島を含む。</t>
  </si>
  <si>
    <t>ソロモン</t>
  </si>
  <si>
    <t>Guadalcanar, Choiseul, New Georgia, Santo Isabe, Malaita, San Cristobal島及びその近接諸島を含む。</t>
  </si>
  <si>
    <t>トンガ</t>
  </si>
  <si>
    <t>Tongatapu, Vavau, Haapai及びTofoa島を含む。</t>
  </si>
  <si>
    <t>キリバス</t>
  </si>
  <si>
    <t>Canton及びEnderbury島を含む。</t>
  </si>
  <si>
    <t>ピットケルン(英)</t>
  </si>
  <si>
    <t>Henderson, Ducie及びOeno島を含む。</t>
  </si>
  <si>
    <t>ナウル</t>
  </si>
  <si>
    <t>ニューカレドニア(仏)</t>
  </si>
  <si>
    <t>Chesterfield (Avon), Belep, Huon, Loyalty, Pines (Kunie), Wallis (Uvea), Fortuna (Futuna) Alofa及びHorn島を含む。</t>
  </si>
  <si>
    <t>Society, Marquesas, Clipperton, Tubuai, Tuamoto, Gambier, Rapa及びLeeward諸島を含む。</t>
  </si>
  <si>
    <t>グアム(米)</t>
  </si>
  <si>
    <t>米領サモア</t>
  </si>
  <si>
    <t>Tutuila, Rose, Swains及びManua島を含む。</t>
  </si>
  <si>
    <t>米領オセアニア</t>
  </si>
  <si>
    <t>Midway, Wake, Johnston, Kingman, Palmyra, Howland, Baker, Jarvis, Malden, Starbuck, Flint, Vostok及びCaroline島を含む。</t>
  </si>
  <si>
    <t>（削除）</t>
  </si>
  <si>
    <t>ツバル</t>
  </si>
  <si>
    <t>Funafiti Nanomea島及び近接諸島を含む。</t>
  </si>
  <si>
    <t>マーシャル</t>
  </si>
  <si>
    <t>ミクロネシア</t>
  </si>
  <si>
    <t>北マリアナ諸島(米)</t>
  </si>
  <si>
    <t>パラオ</t>
  </si>
  <si>
    <t>特殊地域</t>
  </si>
  <si>
    <t>指図式</t>
  </si>
  <si>
    <t>不明</t>
  </si>
  <si>
    <t>保税工場・総合保税地域</t>
  </si>
  <si>
    <t>各種コード</t>
  </si>
  <si>
    <t>輸出統計品目表</t>
  </si>
  <si>
    <t>輸入統計品目表</t>
  </si>
  <si>
    <t>（実行関税率表）</t>
  </si>
  <si>
    <t>概況品コード</t>
  </si>
  <si>
    <t>統計国名符号表</t>
  </si>
  <si>
    <t>その他のコード</t>
  </si>
  <si>
    <t>検索機能の使い方</t>
  </si>
  <si>
    <t>利用上の注意</t>
  </si>
  <si>
    <t>お問合せ</t>
  </si>
  <si>
    <t>お問合せ先</t>
  </si>
  <si>
    <t>統計閲覧場所のご案内</t>
  </si>
  <si>
    <t>1〜12月の輸入額（1億円）</t>
    <phoneticPr fontId="1"/>
  </si>
  <si>
    <t>国名</t>
    <rPh sb="0" eb="2">
      <t>コクメイ</t>
    </rPh>
    <phoneticPr fontId="1"/>
  </si>
  <si>
    <t>財務省貿易統計2019年</t>
    <rPh sb="0" eb="3">
      <t>ザイム</t>
    </rPh>
    <rPh sb="3" eb="7">
      <t>ボウ</t>
    </rPh>
    <rPh sb="11" eb="12">
      <t>ネn</t>
    </rPh>
    <phoneticPr fontId="1"/>
  </si>
  <si>
    <t>世界総額</t>
    <rPh sb="0" eb="2">
      <t>セカイ</t>
    </rPh>
    <rPh sb="2" eb="4">
      <t>ユニュウ</t>
    </rPh>
    <phoneticPr fontId="1"/>
  </si>
  <si>
    <t>輸入関税率</t>
    <rPh sb="0" eb="2">
      <t>ユニュウ</t>
    </rPh>
    <rPh sb="2" eb="5">
      <t>カンゼイ</t>
    </rPh>
    <phoneticPr fontId="1"/>
  </si>
  <si>
    <t>輸入額</t>
    <rPh sb="0" eb="3">
      <t>ユニュウ</t>
    </rPh>
    <phoneticPr fontId="1"/>
  </si>
  <si>
    <t>輸入元</t>
    <rPh sb="0" eb="3">
      <t>ユニュウ</t>
    </rPh>
    <phoneticPr fontId="1"/>
  </si>
  <si>
    <t>シェア</t>
    <phoneticPr fontId="1"/>
  </si>
  <si>
    <r>
      <t>地理圏</t>
    </r>
    <r>
      <rPr>
        <sz val="14"/>
        <color theme="1"/>
        <rFont val="Cambria"/>
        <family val="1"/>
      </rPr>
      <t xml:space="preserve"> </t>
    </r>
    <r>
      <rPr>
        <sz val="14"/>
        <color theme="1"/>
        <rFont val="Helvetica Neue"/>
        <family val="2"/>
      </rPr>
      <t>別紙第</t>
    </r>
    <r>
      <rPr>
        <sz val="14"/>
        <color theme="1"/>
        <rFont val="Cambria"/>
        <family val="1"/>
      </rPr>
      <t xml:space="preserve">1 </t>
    </r>
    <r>
      <rPr>
        <sz val="14"/>
        <color theme="1"/>
        <rFont val="Helvetica Neue"/>
        <family val="2"/>
      </rPr>
      <t>統計国名符号表</t>
    </r>
    <phoneticPr fontId="1"/>
  </si>
  <si>
    <t>https://www.customs.go.jp/toukei/sankou/dgorder/a1.htm</t>
    <phoneticPr fontId="1"/>
  </si>
  <si>
    <r>
      <rPr>
        <sz val="14"/>
        <color theme="1"/>
        <rFont val="游ゴシック"/>
        <family val="2"/>
        <charset val="128"/>
      </rPr>
      <t>外国貿易等に関する統計基本通達</t>
    </r>
    <r>
      <rPr>
        <sz val="14"/>
        <color theme="1"/>
        <rFont val="Helvetica Neue"/>
        <family val="2"/>
      </rPr>
      <t xml:space="preserve"> </t>
    </r>
    <r>
      <rPr>
        <sz val="14"/>
        <color theme="1"/>
        <rFont val="游ゴシック"/>
        <family val="2"/>
        <charset val="128"/>
      </rPr>
      <t>別紙第</t>
    </r>
    <r>
      <rPr>
        <sz val="14"/>
        <color theme="1"/>
        <rFont val="Helvetica Neue"/>
        <family val="2"/>
      </rPr>
      <t xml:space="preserve">1 </t>
    </r>
    <r>
      <rPr>
        <sz val="14"/>
        <color theme="1"/>
        <rFont val="游ゴシック"/>
        <family val="2"/>
        <charset val="128"/>
      </rPr>
      <t>統計国名符号表</t>
    </r>
    <phoneticPr fontId="1"/>
  </si>
  <si>
    <t>https://www.trademap.org/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</si>
</sst>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0&quot;億&quot;&quot;円&quot;"/>
  </numFmts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4"/>
      <color theme="1"/>
      <name val="Helvetica Neue"/>
      <family val="2"/>
    </font>
    <font>
      <sz val="14"/>
      <color rgb="FFFFFFFF"/>
      <name val="Helvetica Neue"/>
      <family val="2"/>
    </font>
    <font>
      <b/>
      <sz val="14"/>
      <color rgb="FFFF0000"/>
      <name val="Helvetica Neue"/>
      <family val="2"/>
    </font>
    <font>
      <sz val="14"/>
      <color rgb="FF000000"/>
      <name val="Helvetica Neue"/>
      <family val="2"/>
    </font>
    <font>
      <b/>
      <sz val="14"/>
      <color rgb="FF000000"/>
      <name val="Helvetica Neue"/>
      <family val="2"/>
    </font>
    <font>
      <sz val="14"/>
      <color theme="1"/>
      <name val="Cambria"/>
      <family val="1"/>
    </font>
    <font>
      <sz val="14"/>
      <color theme="1"/>
      <name val="游ゴシック"/>
      <family val="2"/>
      <charset val="128"/>
    </font>
    <font>
      <sz val="14"/>
      <color theme="1"/>
      <name val="Helvetica Neue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2">
      <alignment vertical="center"/>
    </xf>
    <xf numFmtId="176" fontId="0" fillId="0" borderId="0" xfId="1" applyNumberFormat="1" applyFont="1">
      <alignment vertical="center"/>
    </xf>
    <xf numFmtId="177" fontId="0" fillId="0" borderId="0" xfId="0" applyNumberFormat="1">
      <alignment vertical="center"/>
    </xf>
    <xf numFmtId="9" fontId="0" fillId="0" borderId="0" xfId="1" applyNumberFormat="1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" fontId="0" fillId="0" borderId="0" xfId="0" applyNumberFormat="1">
      <alignment vertical="center"/>
    </xf>
    <xf numFmtId="1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176" fontId="0" fillId="0" borderId="0" xfId="1" applyNumberFormat="1" applyFont="1" applyBorder="1">
      <alignment vertical="center"/>
    </xf>
    <xf numFmtId="1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2" xfId="0" applyBorder="1">
      <alignment vertical="center"/>
    </xf>
    <xf numFmtId="0" fontId="4" fillId="0" borderId="0" xfId="2">
      <alignment vertical="center"/>
    </xf>
    <xf numFmtId="0" fontId="0" fillId="0" borderId="2" xfId="0" applyBorder="1" applyAlignment="1">
      <alignment horizontal="right" vertical="center"/>
    </xf>
    <xf numFmtId="0" fontId="12" fillId="0" borderId="0" xfId="0" applyFont="1">
      <alignment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マスクの国内生産比率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図1!$A$4:$A$12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xVal>
          <c:yVal>
            <c:numRef>
              <c:f>図1!$E$4:$E$12</c:f>
              <c:numCache>
                <c:formatCode>0%</c:formatCode>
                <c:ptCount val="9"/>
                <c:pt idx="0">
                  <c:v>0.3712574850299401</c:v>
                </c:pt>
                <c:pt idx="1">
                  <c:v>0.35900473933649291</c:v>
                </c:pt>
                <c:pt idx="2">
                  <c:v>0.167420814479638</c:v>
                </c:pt>
                <c:pt idx="3">
                  <c:v>0.21205821205821207</c:v>
                </c:pt>
                <c:pt idx="4">
                  <c:v>0.14708860759493672</c:v>
                </c:pt>
                <c:pt idx="5">
                  <c:v>0.19783363989372574</c:v>
                </c:pt>
                <c:pt idx="6">
                  <c:v>0.20952962736713501</c:v>
                </c:pt>
                <c:pt idx="7">
                  <c:v>0.17814682015474617</c:v>
                </c:pt>
                <c:pt idx="8">
                  <c:v>0.20061394005055977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6A-5548-8FB2-D0377F9D6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93583"/>
        <c:axId val="53387183"/>
      </c:scatterChart>
      <c:valAx>
        <c:axId val="50793583"/>
        <c:scaling>
          <c:orientation val="minMax"/>
          <c:max val="2018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53387183"/>
        <c:crosses val="autoZero"/>
        <c:crossBetween val="midCat"/>
      </c:valAx>
      <c:valAx>
        <c:axId val="5338718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0793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Share in world exports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図2export!$D$3:$D$22</c:f>
              <c:strCache>
                <c:ptCount val="20"/>
                <c:pt idx="0">
                  <c:v>中国</c:v>
                </c:pt>
                <c:pt idx="1">
                  <c:v>ドイツ</c:v>
                </c:pt>
                <c:pt idx="2">
                  <c:v>アメリカ</c:v>
                </c:pt>
                <c:pt idx="3">
                  <c:v>ベトナム</c:v>
                </c:pt>
                <c:pt idx="4">
                  <c:v>メキシコ</c:v>
                </c:pt>
                <c:pt idx="5">
                  <c:v>インド</c:v>
                </c:pt>
                <c:pt idx="6">
                  <c:v>オランダ</c:v>
                </c:pt>
                <c:pt idx="7">
                  <c:v>モロッコ</c:v>
                </c:pt>
                <c:pt idx="8">
                  <c:v>ポーランド</c:v>
                </c:pt>
                <c:pt idx="9">
                  <c:v>フランス</c:v>
                </c:pt>
                <c:pt idx="10">
                  <c:v>イギリス</c:v>
                </c:pt>
                <c:pt idx="11">
                  <c:v>ルーマニア</c:v>
                </c:pt>
                <c:pt idx="12">
                  <c:v>香港</c:v>
                </c:pt>
                <c:pt idx="13">
                  <c:v>ベルギー</c:v>
                </c:pt>
                <c:pt idx="14">
                  <c:v>カナダ</c:v>
                </c:pt>
                <c:pt idx="15">
                  <c:v>台湾</c:v>
                </c:pt>
                <c:pt idx="16">
                  <c:v>日本</c:v>
                </c:pt>
                <c:pt idx="17">
                  <c:v>トルコ</c:v>
                </c:pt>
                <c:pt idx="18">
                  <c:v>韓国</c:v>
                </c:pt>
                <c:pt idx="19">
                  <c:v>イタリア</c:v>
                </c:pt>
              </c:strCache>
            </c:strRef>
          </c:cat>
          <c:val>
            <c:numRef>
              <c:f>図2export!$E$3:$E$22</c:f>
              <c:numCache>
                <c:formatCode>0.0%</c:formatCode>
                <c:ptCount val="20"/>
                <c:pt idx="0">
                  <c:v>0.42999782917182527</c:v>
                </c:pt>
                <c:pt idx="1">
                  <c:v>7.196383371774559E-2</c:v>
                </c:pt>
                <c:pt idx="2">
                  <c:v>5.6778090504013348E-2</c:v>
                </c:pt>
                <c:pt idx="3">
                  <c:v>4.5746328799449912E-2</c:v>
                </c:pt>
                <c:pt idx="4">
                  <c:v>4.3501268522731736E-2</c:v>
                </c:pt>
                <c:pt idx="5">
                  <c:v>3.981706059811134E-2</c:v>
                </c:pt>
                <c:pt idx="6">
                  <c:v>2.6487706418236567E-2</c:v>
                </c:pt>
                <c:pt idx="7">
                  <c:v>1.9237341394861412E-2</c:v>
                </c:pt>
                <c:pt idx="8">
                  <c:v>1.8992023567938335E-2</c:v>
                </c:pt>
                <c:pt idx="9">
                  <c:v>1.9174168703092288E-2</c:v>
                </c:pt>
                <c:pt idx="10">
                  <c:v>1.4953328032077651E-2</c:v>
                </c:pt>
                <c:pt idx="11">
                  <c:v>1.352708302944392E-2</c:v>
                </c:pt>
                <c:pt idx="12">
                  <c:v>1.4355700962595985E-2</c:v>
                </c:pt>
                <c:pt idx="13">
                  <c:v>1.1543175644296523E-2</c:v>
                </c:pt>
                <c:pt idx="14">
                  <c:v>1.2005827638923997E-2</c:v>
                </c:pt>
                <c:pt idx="15">
                  <c:v>1.1273644411642308E-2</c:v>
                </c:pt>
                <c:pt idx="16">
                  <c:v>9.6559543152520081E-3</c:v>
                </c:pt>
                <c:pt idx="17">
                  <c:v>8.873836175113026E-3</c:v>
                </c:pt>
                <c:pt idx="18">
                  <c:v>8.8045472943529893E-3</c:v>
                </c:pt>
                <c:pt idx="19">
                  <c:v>8.9419520881213813E-3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C-0848-8700-14866A393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880639"/>
        <c:axId val="22882271"/>
      </c:barChart>
      <c:catAx>
        <c:axId val="22880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22882271"/>
        <c:crosses val="autoZero"/>
        <c:auto val="1"/>
        <c:lblAlgn val="ctr"/>
        <c:lblOffset val="100"/>
        <c:noMultiLvlLbl val="0"/>
      </c:catAx>
      <c:valAx>
        <c:axId val="22882271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2880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Share in world imports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図3import!$G$3:$G$22</c:f>
              <c:strCache>
                <c:ptCount val="20"/>
                <c:pt idx="0">
                  <c:v>アメリカ</c:v>
                </c:pt>
                <c:pt idx="1">
                  <c:v>日本</c:v>
                </c:pt>
                <c:pt idx="2">
                  <c:v>ドイツ</c:v>
                </c:pt>
                <c:pt idx="3">
                  <c:v>フランス</c:v>
                </c:pt>
                <c:pt idx="4">
                  <c:v>イギリス</c:v>
                </c:pt>
                <c:pt idx="5">
                  <c:v>メキシコ</c:v>
                </c:pt>
                <c:pt idx="6">
                  <c:v>オランダ</c:v>
                </c:pt>
                <c:pt idx="7">
                  <c:v>オーストラリア</c:v>
                </c:pt>
                <c:pt idx="8">
                  <c:v>カナダ</c:v>
                </c:pt>
                <c:pt idx="9">
                  <c:v>ポーランド</c:v>
                </c:pt>
                <c:pt idx="10">
                  <c:v>イタリア</c:v>
                </c:pt>
                <c:pt idx="11">
                  <c:v>韓国</c:v>
                </c:pt>
                <c:pt idx="12">
                  <c:v>スペイン</c:v>
                </c:pt>
                <c:pt idx="13">
                  <c:v>中国</c:v>
                </c:pt>
                <c:pt idx="14">
                  <c:v>ベルギー</c:v>
                </c:pt>
                <c:pt idx="15">
                  <c:v>スイス</c:v>
                </c:pt>
                <c:pt idx="16">
                  <c:v>香港</c:v>
                </c:pt>
                <c:pt idx="17">
                  <c:v>ロシア</c:v>
                </c:pt>
                <c:pt idx="18">
                  <c:v>オーストリア</c:v>
                </c:pt>
                <c:pt idx="19">
                  <c:v>チェコ</c:v>
                </c:pt>
              </c:strCache>
            </c:strRef>
          </c:cat>
          <c:val>
            <c:numRef>
              <c:f>図3import!$H$3:$H$22</c:f>
              <c:numCache>
                <c:formatCode>0.0%</c:formatCode>
                <c:ptCount val="20"/>
                <c:pt idx="0">
                  <c:v>0.33729044640923539</c:v>
                </c:pt>
                <c:pt idx="1">
                  <c:v>9.8599956061343877E-2</c:v>
                </c:pt>
                <c:pt idx="2">
                  <c:v>8.2615157459369259E-2</c:v>
                </c:pt>
                <c:pt idx="3">
                  <c:v>4.1480094286597706E-2</c:v>
                </c:pt>
                <c:pt idx="4">
                  <c:v>3.0020288768353151E-2</c:v>
                </c:pt>
                <c:pt idx="5">
                  <c:v>2.9365590273909326E-2</c:v>
                </c:pt>
                <c:pt idx="6">
                  <c:v>2.5122098765586645E-2</c:v>
                </c:pt>
                <c:pt idx="7">
                  <c:v>2.1725615610615881E-2</c:v>
                </c:pt>
                <c:pt idx="8">
                  <c:v>2.0609076149070968E-2</c:v>
                </c:pt>
                <c:pt idx="9">
                  <c:v>2.0305980789669033E-2</c:v>
                </c:pt>
                <c:pt idx="10">
                  <c:v>1.9289195221577259E-2</c:v>
                </c:pt>
                <c:pt idx="11">
                  <c:v>1.832709825860215E-2</c:v>
                </c:pt>
                <c:pt idx="12">
                  <c:v>1.5725907909083285E-2</c:v>
                </c:pt>
                <c:pt idx="13">
                  <c:v>1.5121907864017996E-2</c:v>
                </c:pt>
                <c:pt idx="14">
                  <c:v>1.3619262156048575E-2</c:v>
                </c:pt>
                <c:pt idx="15">
                  <c:v>1.2989052264468148E-2</c:v>
                </c:pt>
                <c:pt idx="16">
                  <c:v>1.1741463570347541E-2</c:v>
                </c:pt>
                <c:pt idx="17">
                  <c:v>1.0333799216615071E-2</c:v>
                </c:pt>
                <c:pt idx="18">
                  <c:v>1.0060590906075176E-2</c:v>
                </c:pt>
                <c:pt idx="19">
                  <c:v>9.5543105574200631E-3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3-B248-8E8B-17E0FA8D7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8426576"/>
        <c:axId val="2128329456"/>
      </c:barChart>
      <c:catAx>
        <c:axId val="212842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2128329456"/>
        <c:crosses val="autoZero"/>
        <c:auto val="1"/>
        <c:lblAlgn val="ctr"/>
        <c:lblOffset val="100"/>
        <c:noMultiLvlLbl val="0"/>
      </c:catAx>
      <c:valAx>
        <c:axId val="21283294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12842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日本の不織布マスク等輸入先のシェア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表1財務省貿易統計!$H$2:$H$11</c:f>
              <c:strCache>
                <c:ptCount val="10"/>
                <c:pt idx="0">
                  <c:v>中華人民共和国</c:v>
                </c:pt>
                <c:pt idx="1">
                  <c:v>ベトナム</c:v>
                </c:pt>
                <c:pt idx="2">
                  <c:v>大韓民国</c:v>
                </c:pt>
                <c:pt idx="3">
                  <c:v>アメリカ合衆国</c:v>
                </c:pt>
                <c:pt idx="4">
                  <c:v>台湾</c:v>
                </c:pt>
                <c:pt idx="5">
                  <c:v>インドネシア</c:v>
                </c:pt>
                <c:pt idx="6">
                  <c:v>カンボジア</c:v>
                </c:pt>
                <c:pt idx="7">
                  <c:v>タイ</c:v>
                </c:pt>
                <c:pt idx="8">
                  <c:v>メキシコ</c:v>
                </c:pt>
                <c:pt idx="9">
                  <c:v>フィリピン</c:v>
                </c:pt>
              </c:strCache>
            </c:strRef>
          </c:cat>
          <c:val>
            <c:numRef>
              <c:f>表1財務省貿易統計!$J$2:$J$11</c:f>
              <c:numCache>
                <c:formatCode>0.0%</c:formatCode>
                <c:ptCount val="10"/>
                <c:pt idx="0">
                  <c:v>0.76969895964401325</c:v>
                </c:pt>
                <c:pt idx="1">
                  <c:v>7.3111979801551499E-2</c:v>
                </c:pt>
                <c:pt idx="2">
                  <c:v>2.7608929303675353E-2</c:v>
                </c:pt>
                <c:pt idx="3">
                  <c:v>2.7093370657152196E-2</c:v>
                </c:pt>
                <c:pt idx="4">
                  <c:v>2.708155294850683E-2</c:v>
                </c:pt>
                <c:pt idx="5">
                  <c:v>1.6278419765914438E-2</c:v>
                </c:pt>
                <c:pt idx="6">
                  <c:v>1.1229703594466411E-2</c:v>
                </c:pt>
                <c:pt idx="7">
                  <c:v>9.6847158989891262E-3</c:v>
                </c:pt>
                <c:pt idx="8">
                  <c:v>5.3211676686950697E-3</c:v>
                </c:pt>
                <c:pt idx="9">
                  <c:v>4.6983166673652882E-3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F-5D45-A7CC-70999C370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47631"/>
        <c:axId val="48604319"/>
      </c:barChart>
      <c:catAx>
        <c:axId val="1804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48604319"/>
        <c:crosses val="autoZero"/>
        <c:auto val="1"/>
        <c:lblAlgn val="ctr"/>
        <c:lblOffset val="100"/>
        <c:noMultiLvlLbl val="0"/>
      </c:catAx>
      <c:valAx>
        <c:axId val="48604319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8047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222250</xdr:rowOff>
    </xdr:from>
    <xdr:to>
      <xdr:col>7</xdr:col>
      <xdr:colOff>558800</xdr:colOff>
      <xdr:row>33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6550E6-BA77-AD42-91DA-55E9B5E30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10</xdr:row>
      <xdr:rowOff>120650</xdr:rowOff>
    </xdr:from>
    <xdr:to>
      <xdr:col>16</xdr:col>
      <xdr:colOff>850900</xdr:colOff>
      <xdr:row>31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2874BB-28B7-0D40-ABBF-FCF2794C0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165100</xdr:colOff>
      <xdr:row>5</xdr:row>
      <xdr:rowOff>69850</xdr:rowOff>
    </xdr:from>
    <xdr:to>
      <xdr:col>16</xdr:col>
      <xdr:colOff>266700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9CCF66-777C-634E-962A-98A80DD24A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1206500</xdr:colOff>
      <xdr:row>6</xdr:row>
      <xdr:rowOff>184150</xdr:rowOff>
    </xdr:from>
    <xdr:to>
      <xdr:col>16</xdr:col>
      <xdr:colOff>406400</xdr:colOff>
      <xdr:row>21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AD8E58-002F-FE49-A047-E73B70E5A6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jhpia.or.jp/data/data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ustoms.go.jp/tariff/index.htm" TargetMode="External"/><Relationship Id="rId13" Type="http://schemas.openxmlformats.org/officeDocument/2006/relationships/hyperlink" Target="https://www.customs.go.jp/toukei/sankou/howto/krei.htm" TargetMode="External"/><Relationship Id="rId3" Type="http://schemas.openxmlformats.org/officeDocument/2006/relationships/hyperlink" Target="https://www.customs.go.jp/toukei/sankou/dgorder/a1.htm" TargetMode="External"/><Relationship Id="rId7" Type="http://schemas.openxmlformats.org/officeDocument/2006/relationships/hyperlink" Target="https://www.customs.go.jp/yusyutu/index.htm" TargetMode="External"/><Relationship Id="rId12" Type="http://schemas.openxmlformats.org/officeDocument/2006/relationships/hyperlink" Target="https://www.customs.go.jp/toukei/sankou/code/code.htm" TargetMode="External"/><Relationship Id="rId17" Type="http://schemas.openxmlformats.org/officeDocument/2006/relationships/hyperlink" Target="https://www.customs.go.jp/toukei/sankou/dgorder/a1.htm" TargetMode="External"/><Relationship Id="rId2" Type="http://schemas.openxmlformats.org/officeDocument/2006/relationships/hyperlink" Target="https://www.customs.go.jp/toukei/sankou/dgorder/a1.htm" TargetMode="External"/><Relationship Id="rId16" Type="http://schemas.openxmlformats.org/officeDocument/2006/relationships/hyperlink" Target="https://www.customs.go.jp/toukei/sankou/eturan/eturan2.htm" TargetMode="External"/><Relationship Id="rId1" Type="http://schemas.openxmlformats.org/officeDocument/2006/relationships/hyperlink" Target="https://www.customs.go.jp/toukei/sankou/dgorder/a1.htm" TargetMode="External"/><Relationship Id="rId6" Type="http://schemas.openxmlformats.org/officeDocument/2006/relationships/hyperlink" Target="https://www.customs.go.jp/toukei/sankou/dgorder/a1.htm" TargetMode="External"/><Relationship Id="rId11" Type="http://schemas.openxmlformats.org/officeDocument/2006/relationships/hyperlink" Target="https://www.customs.go.jp/toukei/sankou/dgorder/a1.htm" TargetMode="External"/><Relationship Id="rId5" Type="http://schemas.openxmlformats.org/officeDocument/2006/relationships/hyperlink" Target="https://www.customs.go.jp/toukei/sankou/dgorder/a1.htm" TargetMode="External"/><Relationship Id="rId15" Type="http://schemas.openxmlformats.org/officeDocument/2006/relationships/hyperlink" Target="https://www.customs.go.jp/toukei/info/contac.htm" TargetMode="External"/><Relationship Id="rId10" Type="http://schemas.openxmlformats.org/officeDocument/2006/relationships/hyperlink" Target="https://www.customs.go.jp/toukei/sankou/code/code.htm" TargetMode="External"/><Relationship Id="rId4" Type="http://schemas.openxmlformats.org/officeDocument/2006/relationships/hyperlink" Target="https://www.customs.go.jp/toukei/sankou/dgorder/a1.htm" TargetMode="External"/><Relationship Id="rId9" Type="http://schemas.openxmlformats.org/officeDocument/2006/relationships/hyperlink" Target="https://www.customs.go.jp/tariff/index.htm" TargetMode="External"/><Relationship Id="rId14" Type="http://schemas.openxmlformats.org/officeDocument/2006/relationships/hyperlink" Target="https://www.customs.go.jp/toukei/sankou/howto/riyou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458B-EB5C-DC43-8F30-71257F10500E}">
  <dimension ref="A1:J16"/>
  <sheetViews>
    <sheetView workbookViewId="0">
      <selection activeCell="D4" sqref="D4"/>
    </sheetView>
  </sheetViews>
  <sheetFormatPr baseColWidth="10" defaultRowHeight="20"/>
  <cols>
    <col min="5" max="5" width="11.5703125" bestFit="1" customWidth="1"/>
    <col min="6" max="6" width="13.85546875" bestFit="1" customWidth="1"/>
  </cols>
  <sheetData>
    <row r="1" spans="1:10">
      <c r="A1" t="s">
        <v>0</v>
      </c>
    </row>
    <row r="2" spans="1:10">
      <c r="B2" t="s">
        <v>301</v>
      </c>
      <c r="C2" t="s">
        <v>301</v>
      </c>
      <c r="D2" t="s">
        <v>301</v>
      </c>
      <c r="H2" t="s">
        <v>304</v>
      </c>
      <c r="I2" t="s">
        <v>304</v>
      </c>
      <c r="J2" t="s">
        <v>304</v>
      </c>
    </row>
    <row r="3" spans="1:10">
      <c r="A3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302</v>
      </c>
      <c r="G3" s="1" t="s">
        <v>303</v>
      </c>
      <c r="H3" s="1" t="s">
        <v>2</v>
      </c>
      <c r="I3" s="1" t="s">
        <v>3</v>
      </c>
      <c r="J3" s="1" t="s">
        <v>4</v>
      </c>
    </row>
    <row r="4" spans="1:10">
      <c r="A4">
        <v>2010</v>
      </c>
      <c r="B4">
        <v>248</v>
      </c>
      <c r="C4">
        <v>420</v>
      </c>
      <c r="D4">
        <f>B4+C4</f>
        <v>668</v>
      </c>
      <c r="E4" s="5">
        <f>B4/D4</f>
        <v>0.3712574850299401</v>
      </c>
      <c r="H4" s="4">
        <f>B4/100</f>
        <v>2.48</v>
      </c>
      <c r="I4" s="4">
        <f>C4/100</f>
        <v>4.2</v>
      </c>
      <c r="J4" s="4">
        <f>D4/100</f>
        <v>6.68</v>
      </c>
    </row>
    <row r="5" spans="1:10">
      <c r="A5">
        <v>2011</v>
      </c>
      <c r="B5">
        <v>303</v>
      </c>
      <c r="C5">
        <v>541</v>
      </c>
      <c r="D5">
        <f t="shared" ref="D5:D12" si="0">B5+C5</f>
        <v>844</v>
      </c>
      <c r="E5" s="5">
        <f t="shared" ref="E5:E12" si="1">B5/D5</f>
        <v>0.35900473933649291</v>
      </c>
      <c r="H5" s="4">
        <f t="shared" ref="H5:H12" si="2">B5/100</f>
        <v>3.03</v>
      </c>
      <c r="I5" s="4">
        <f t="shared" ref="I5:I12" si="3">C5/100</f>
        <v>5.41</v>
      </c>
      <c r="J5" s="4">
        <f t="shared" ref="J5:J12" si="4">D5/100</f>
        <v>8.44</v>
      </c>
    </row>
    <row r="6" spans="1:10">
      <c r="A6">
        <v>2012</v>
      </c>
      <c r="B6">
        <v>481</v>
      </c>
      <c r="C6">
        <v>2392</v>
      </c>
      <c r="D6">
        <f t="shared" si="0"/>
        <v>2873</v>
      </c>
      <c r="E6" s="5">
        <f t="shared" si="1"/>
        <v>0.167420814479638</v>
      </c>
      <c r="H6" s="4">
        <f t="shared" si="2"/>
        <v>4.8099999999999996</v>
      </c>
      <c r="I6" s="4">
        <f t="shared" si="3"/>
        <v>23.92</v>
      </c>
      <c r="J6" s="4">
        <f t="shared" si="4"/>
        <v>28.73</v>
      </c>
    </row>
    <row r="7" spans="1:10">
      <c r="A7">
        <v>2013</v>
      </c>
      <c r="B7">
        <v>816</v>
      </c>
      <c r="C7">
        <v>3032</v>
      </c>
      <c r="D7">
        <f t="shared" si="0"/>
        <v>3848</v>
      </c>
      <c r="E7" s="5">
        <f t="shared" si="1"/>
        <v>0.21205821205821207</v>
      </c>
      <c r="H7" s="4">
        <f t="shared" si="2"/>
        <v>8.16</v>
      </c>
      <c r="I7" s="4">
        <f t="shared" si="3"/>
        <v>30.32</v>
      </c>
      <c r="J7" s="4">
        <f t="shared" si="4"/>
        <v>38.479999999999997</v>
      </c>
    </row>
    <row r="8" spans="1:10">
      <c r="A8">
        <v>2014</v>
      </c>
      <c r="B8">
        <v>581</v>
      </c>
      <c r="C8">
        <v>3369</v>
      </c>
      <c r="D8">
        <f t="shared" si="0"/>
        <v>3950</v>
      </c>
      <c r="E8" s="5">
        <f t="shared" si="1"/>
        <v>0.14708860759493672</v>
      </c>
      <c r="H8" s="4">
        <f t="shared" si="2"/>
        <v>5.81</v>
      </c>
      <c r="I8" s="4">
        <f t="shared" si="3"/>
        <v>33.69</v>
      </c>
      <c r="J8" s="4">
        <f t="shared" si="4"/>
        <v>39.5</v>
      </c>
    </row>
    <row r="9" spans="1:10">
      <c r="A9">
        <v>2015</v>
      </c>
      <c r="B9">
        <v>968</v>
      </c>
      <c r="C9">
        <v>3925</v>
      </c>
      <c r="D9">
        <f t="shared" si="0"/>
        <v>4893</v>
      </c>
      <c r="E9" s="5">
        <f t="shared" si="1"/>
        <v>0.19783363989372574</v>
      </c>
      <c r="H9" s="4">
        <f t="shared" si="2"/>
        <v>9.68</v>
      </c>
      <c r="I9" s="4">
        <f t="shared" si="3"/>
        <v>39.25</v>
      </c>
      <c r="J9" s="4">
        <f t="shared" si="4"/>
        <v>48.93</v>
      </c>
    </row>
    <row r="10" spans="1:10">
      <c r="A10">
        <v>2016</v>
      </c>
      <c r="B10">
        <v>1029</v>
      </c>
      <c r="C10">
        <v>3882</v>
      </c>
      <c r="D10">
        <f t="shared" si="0"/>
        <v>4911</v>
      </c>
      <c r="E10" s="5">
        <f t="shared" si="1"/>
        <v>0.20952962736713501</v>
      </c>
      <c r="H10" s="4">
        <f t="shared" si="2"/>
        <v>10.29</v>
      </c>
      <c r="I10" s="4">
        <f t="shared" si="3"/>
        <v>38.82</v>
      </c>
      <c r="J10" s="4">
        <f t="shared" si="4"/>
        <v>49.11</v>
      </c>
    </row>
    <row r="11" spans="1:10">
      <c r="A11">
        <v>2017</v>
      </c>
      <c r="B11">
        <v>944</v>
      </c>
      <c r="C11">
        <v>4355</v>
      </c>
      <c r="D11">
        <f t="shared" si="0"/>
        <v>5299</v>
      </c>
      <c r="E11" s="5">
        <f t="shared" si="1"/>
        <v>0.17814682015474617</v>
      </c>
      <c r="H11" s="4">
        <f t="shared" si="2"/>
        <v>9.44</v>
      </c>
      <c r="I11" s="4">
        <f t="shared" si="3"/>
        <v>43.55</v>
      </c>
      <c r="J11" s="4">
        <f t="shared" si="4"/>
        <v>52.99</v>
      </c>
    </row>
    <row r="12" spans="1:10">
      <c r="A12">
        <v>2018</v>
      </c>
      <c r="B12">
        <v>1111</v>
      </c>
      <c r="C12">
        <v>4427</v>
      </c>
      <c r="D12">
        <f t="shared" si="0"/>
        <v>5538</v>
      </c>
      <c r="E12" s="5">
        <f t="shared" si="1"/>
        <v>0.20061394005055977</v>
      </c>
      <c r="F12" s="4">
        <f>(B12-B4)/B4</f>
        <v>3.4798387096774195</v>
      </c>
      <c r="G12" s="4">
        <f>(C12-C4)/C4</f>
        <v>9.5404761904761912</v>
      </c>
      <c r="H12" s="4">
        <f t="shared" si="2"/>
        <v>11.11</v>
      </c>
      <c r="I12" s="4">
        <f t="shared" si="3"/>
        <v>44.27</v>
      </c>
      <c r="J12" s="4">
        <f t="shared" si="4"/>
        <v>55.38</v>
      </c>
    </row>
    <row r="15" spans="1:10">
      <c r="A15" t="s">
        <v>6</v>
      </c>
      <c r="B15" t="s">
        <v>7</v>
      </c>
    </row>
    <row r="16" spans="1:10">
      <c r="B16" s="2" t="s">
        <v>8</v>
      </c>
    </row>
  </sheetData>
  <phoneticPr fontId="1"/>
  <hyperlinks>
    <hyperlink ref="B16" r:id="rId1" xr:uid="{D288D5C0-3D57-F74B-8C17-BDD6E165AE6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C8666-6B80-7F4A-B3A5-1F28DB3815DB}">
  <dimension ref="A1:J180"/>
  <sheetViews>
    <sheetView topLeftCell="B1" workbookViewId="0">
      <selection activeCell="J4" sqref="J4"/>
    </sheetView>
  </sheetViews>
  <sheetFormatPr baseColWidth="10" defaultRowHeight="20"/>
  <cols>
    <col min="1" max="1" width="36.42578125" bestFit="1" customWidth="1"/>
    <col min="2" max="2" width="35.5703125" bestFit="1" customWidth="1"/>
    <col min="3" max="3" width="4.7109375" bestFit="1" customWidth="1"/>
    <col min="4" max="4" width="10.28515625" bestFit="1" customWidth="1"/>
  </cols>
  <sheetData>
    <row r="1" spans="1:10">
      <c r="A1" t="s">
        <v>189</v>
      </c>
      <c r="B1" s="1" t="s">
        <v>188</v>
      </c>
      <c r="C1" s="1"/>
      <c r="D1" s="1"/>
      <c r="E1" t="s">
        <v>232</v>
      </c>
      <c r="F1" t="s">
        <v>190</v>
      </c>
      <c r="G1" t="s">
        <v>191</v>
      </c>
      <c r="H1" t="s">
        <v>192</v>
      </c>
      <c r="J1" t="s">
        <v>196</v>
      </c>
    </row>
    <row r="2" spans="1:10">
      <c r="A2" t="s">
        <v>9</v>
      </c>
      <c r="B2">
        <v>11935537</v>
      </c>
      <c r="E2">
        <v>100</v>
      </c>
      <c r="F2">
        <v>0</v>
      </c>
      <c r="G2" t="s">
        <v>193</v>
      </c>
      <c r="J2" t="s">
        <v>195</v>
      </c>
    </row>
    <row r="3" spans="1:10">
      <c r="A3" t="s">
        <v>10</v>
      </c>
      <c r="B3">
        <v>5132255</v>
      </c>
      <c r="C3">
        <v>1</v>
      </c>
      <c r="D3" t="s">
        <v>197</v>
      </c>
      <c r="E3" s="3">
        <f t="shared" ref="E3:E34" si="0">B3/$B$2</f>
        <v>0.42999782917182527</v>
      </c>
      <c r="F3">
        <v>860041</v>
      </c>
      <c r="G3" t="s">
        <v>194</v>
      </c>
      <c r="H3">
        <v>5967</v>
      </c>
      <c r="J3" s="19" t="s">
        <v>689</v>
      </c>
    </row>
    <row r="4" spans="1:10">
      <c r="A4" t="s">
        <v>11</v>
      </c>
      <c r="B4">
        <v>858927</v>
      </c>
      <c r="C4">
        <v>2</v>
      </c>
      <c r="D4" t="s">
        <v>199</v>
      </c>
      <c r="E4" s="3">
        <f t="shared" si="0"/>
        <v>7.196383371774559E-2</v>
      </c>
      <c r="F4">
        <v>57717</v>
      </c>
      <c r="G4" t="s">
        <v>194</v>
      </c>
      <c r="H4">
        <v>14882</v>
      </c>
    </row>
    <row r="5" spans="1:10">
      <c r="A5" t="s">
        <v>12</v>
      </c>
      <c r="B5">
        <v>677677</v>
      </c>
      <c r="C5">
        <v>3</v>
      </c>
      <c r="D5" t="s">
        <v>200</v>
      </c>
      <c r="E5" s="3">
        <f t="shared" si="0"/>
        <v>5.6778090504013348E-2</v>
      </c>
      <c r="F5">
        <v>72395</v>
      </c>
      <c r="G5" t="s">
        <v>194</v>
      </c>
      <c r="H5">
        <v>9361</v>
      </c>
    </row>
    <row r="6" spans="1:10">
      <c r="A6" t="s">
        <v>13</v>
      </c>
      <c r="B6">
        <v>546007</v>
      </c>
      <c r="C6">
        <v>4</v>
      </c>
      <c r="D6" t="s">
        <v>202</v>
      </c>
      <c r="E6" s="3">
        <f t="shared" si="0"/>
        <v>4.5746328799449912E-2</v>
      </c>
      <c r="F6">
        <v>0</v>
      </c>
      <c r="G6" t="s">
        <v>193</v>
      </c>
    </row>
    <row r="7" spans="1:10">
      <c r="A7" t="s">
        <v>14</v>
      </c>
      <c r="B7">
        <v>519211</v>
      </c>
      <c r="C7">
        <v>5</v>
      </c>
      <c r="D7" t="s">
        <v>204</v>
      </c>
      <c r="E7" s="3">
        <f t="shared" si="0"/>
        <v>4.3501268522731736E-2</v>
      </c>
      <c r="F7">
        <v>27221</v>
      </c>
      <c r="G7" t="s">
        <v>194</v>
      </c>
      <c r="H7">
        <v>19074</v>
      </c>
    </row>
    <row r="8" spans="1:10">
      <c r="A8" t="s">
        <v>15</v>
      </c>
      <c r="B8">
        <v>475238</v>
      </c>
      <c r="C8">
        <v>6</v>
      </c>
      <c r="D8" t="s">
        <v>206</v>
      </c>
      <c r="E8" s="3">
        <f t="shared" si="0"/>
        <v>3.981706059811134E-2</v>
      </c>
      <c r="F8">
        <v>46458</v>
      </c>
      <c r="G8" t="s">
        <v>194</v>
      </c>
      <c r="H8">
        <v>10229</v>
      </c>
    </row>
    <row r="9" spans="1:10">
      <c r="A9" t="s">
        <v>16</v>
      </c>
      <c r="B9">
        <v>316145</v>
      </c>
      <c r="C9">
        <v>7</v>
      </c>
      <c r="D9" t="s">
        <v>208</v>
      </c>
      <c r="E9" s="3">
        <f t="shared" si="0"/>
        <v>2.6487706418236567E-2</v>
      </c>
      <c r="F9">
        <v>40666</v>
      </c>
      <c r="G9" t="s">
        <v>194</v>
      </c>
      <c r="H9">
        <v>7774</v>
      </c>
    </row>
    <row r="10" spans="1:10">
      <c r="A10" t="s">
        <v>17</v>
      </c>
      <c r="B10">
        <v>229608</v>
      </c>
      <c r="C10">
        <v>8</v>
      </c>
      <c r="D10" t="s">
        <v>210</v>
      </c>
      <c r="E10" s="3">
        <f t="shared" si="0"/>
        <v>1.9237341394861412E-2</v>
      </c>
      <c r="F10">
        <v>7759</v>
      </c>
      <c r="G10" t="s">
        <v>194</v>
      </c>
      <c r="H10">
        <v>29592</v>
      </c>
    </row>
    <row r="11" spans="1:10">
      <c r="A11" t="s">
        <v>18</v>
      </c>
      <c r="B11">
        <v>226680</v>
      </c>
      <c r="C11">
        <v>9</v>
      </c>
      <c r="D11" t="s">
        <v>212</v>
      </c>
      <c r="E11" s="3">
        <f t="shared" si="0"/>
        <v>1.8992023567938335E-2</v>
      </c>
      <c r="F11">
        <v>18075</v>
      </c>
      <c r="G11" t="s">
        <v>194</v>
      </c>
      <c r="H11">
        <v>12541</v>
      </c>
    </row>
    <row r="12" spans="1:10">
      <c r="A12" t="s">
        <v>19</v>
      </c>
      <c r="B12">
        <v>228854</v>
      </c>
      <c r="C12">
        <v>10</v>
      </c>
      <c r="D12" t="s">
        <v>214</v>
      </c>
      <c r="E12" s="3">
        <f t="shared" si="0"/>
        <v>1.9174168703092288E-2</v>
      </c>
      <c r="F12">
        <v>9688</v>
      </c>
      <c r="G12" t="s">
        <v>194</v>
      </c>
      <c r="H12">
        <v>23622</v>
      </c>
    </row>
    <row r="13" spans="1:10">
      <c r="A13" t="s">
        <v>20</v>
      </c>
      <c r="B13">
        <v>178476</v>
      </c>
      <c r="C13">
        <v>11</v>
      </c>
      <c r="D13" t="s">
        <v>215</v>
      </c>
      <c r="E13" s="3">
        <f t="shared" si="0"/>
        <v>1.4953328032077651E-2</v>
      </c>
      <c r="F13">
        <v>8666</v>
      </c>
      <c r="G13" t="s">
        <v>194</v>
      </c>
      <c r="H13">
        <v>20595</v>
      </c>
    </row>
    <row r="14" spans="1:10">
      <c r="A14" t="s">
        <v>21</v>
      </c>
      <c r="B14">
        <v>161453</v>
      </c>
      <c r="C14">
        <v>12</v>
      </c>
      <c r="D14" t="s">
        <v>217</v>
      </c>
      <c r="E14" s="3">
        <f t="shared" si="0"/>
        <v>1.352708302944392E-2</v>
      </c>
      <c r="F14">
        <v>11078</v>
      </c>
      <c r="G14" t="s">
        <v>194</v>
      </c>
      <c r="H14">
        <v>14574</v>
      </c>
    </row>
    <row r="15" spans="1:10">
      <c r="A15" t="s">
        <v>22</v>
      </c>
      <c r="B15">
        <v>171343</v>
      </c>
      <c r="C15">
        <v>13</v>
      </c>
      <c r="D15" t="s">
        <v>219</v>
      </c>
      <c r="E15" s="3">
        <f t="shared" si="0"/>
        <v>1.4355700962595985E-2</v>
      </c>
      <c r="F15">
        <v>8983</v>
      </c>
      <c r="G15" t="s">
        <v>194</v>
      </c>
      <c r="H15">
        <v>19074</v>
      </c>
    </row>
    <row r="16" spans="1:10">
      <c r="A16" t="s">
        <v>23</v>
      </c>
      <c r="B16">
        <v>137774</v>
      </c>
      <c r="C16">
        <v>14</v>
      </c>
      <c r="D16" t="s">
        <v>221</v>
      </c>
      <c r="E16" s="3">
        <f t="shared" si="0"/>
        <v>1.1543175644296523E-2</v>
      </c>
      <c r="F16">
        <v>16087</v>
      </c>
      <c r="G16" t="s">
        <v>194</v>
      </c>
      <c r="H16">
        <v>8564</v>
      </c>
    </row>
    <row r="17" spans="1:8">
      <c r="A17" t="s">
        <v>24</v>
      </c>
      <c r="B17">
        <v>143296</v>
      </c>
      <c r="C17">
        <v>15</v>
      </c>
      <c r="D17" t="s">
        <v>223</v>
      </c>
      <c r="E17" s="3">
        <f t="shared" si="0"/>
        <v>1.2005827638923997E-2</v>
      </c>
      <c r="F17">
        <v>0</v>
      </c>
      <c r="G17" t="s">
        <v>193</v>
      </c>
    </row>
    <row r="18" spans="1:8">
      <c r="A18" t="s">
        <v>25</v>
      </c>
      <c r="B18">
        <v>134557</v>
      </c>
      <c r="C18">
        <v>16</v>
      </c>
      <c r="D18" t="s">
        <v>225</v>
      </c>
      <c r="E18" s="3">
        <f t="shared" si="0"/>
        <v>1.1273644411642308E-2</v>
      </c>
      <c r="F18">
        <v>8495</v>
      </c>
      <c r="G18" t="s">
        <v>194</v>
      </c>
      <c r="H18">
        <v>15840</v>
      </c>
    </row>
    <row r="19" spans="1:8">
      <c r="A19" t="s">
        <v>26</v>
      </c>
      <c r="B19">
        <v>115249</v>
      </c>
      <c r="C19">
        <v>17</v>
      </c>
      <c r="D19" t="s">
        <v>226</v>
      </c>
      <c r="E19" s="3">
        <f t="shared" si="0"/>
        <v>9.6559543152520081E-3</v>
      </c>
      <c r="F19">
        <v>4010</v>
      </c>
      <c r="G19" t="s">
        <v>194</v>
      </c>
      <c r="H19">
        <v>28740</v>
      </c>
    </row>
    <row r="20" spans="1:8">
      <c r="A20" t="s">
        <v>27</v>
      </c>
      <c r="B20">
        <v>105914</v>
      </c>
      <c r="C20">
        <v>18</v>
      </c>
      <c r="D20" t="s">
        <v>228</v>
      </c>
      <c r="E20" s="3">
        <f t="shared" si="0"/>
        <v>8.873836175113026E-3</v>
      </c>
      <c r="F20">
        <v>13656</v>
      </c>
      <c r="G20" t="s">
        <v>194</v>
      </c>
      <c r="H20">
        <v>7756</v>
      </c>
    </row>
    <row r="21" spans="1:8">
      <c r="A21" t="s">
        <v>28</v>
      </c>
      <c r="B21">
        <v>105087</v>
      </c>
      <c r="C21">
        <v>19</v>
      </c>
      <c r="D21" t="s">
        <v>229</v>
      </c>
      <c r="E21" s="3">
        <f t="shared" si="0"/>
        <v>8.8045472943529893E-3</v>
      </c>
      <c r="F21">
        <v>5221</v>
      </c>
      <c r="G21" t="s">
        <v>194</v>
      </c>
      <c r="H21">
        <v>20128</v>
      </c>
    </row>
    <row r="22" spans="1:8">
      <c r="A22" t="s">
        <v>29</v>
      </c>
      <c r="B22">
        <v>106727</v>
      </c>
      <c r="C22">
        <v>20</v>
      </c>
      <c r="D22" t="s">
        <v>231</v>
      </c>
      <c r="E22" s="3">
        <f t="shared" si="0"/>
        <v>8.9419520881213813E-3</v>
      </c>
      <c r="F22">
        <v>5463</v>
      </c>
      <c r="G22" t="s">
        <v>194</v>
      </c>
      <c r="H22">
        <v>19536</v>
      </c>
    </row>
    <row r="23" spans="1:8">
      <c r="A23" t="s">
        <v>30</v>
      </c>
      <c r="B23">
        <v>89691</v>
      </c>
      <c r="C23">
        <v>21</v>
      </c>
      <c r="E23" s="3">
        <f t="shared" si="0"/>
        <v>7.5146179011468025E-3</v>
      </c>
      <c r="F23">
        <v>7308</v>
      </c>
      <c r="G23" t="s">
        <v>194</v>
      </c>
      <c r="H23">
        <v>12273</v>
      </c>
    </row>
    <row r="24" spans="1:8">
      <c r="A24" t="s">
        <v>31</v>
      </c>
      <c r="B24">
        <v>99226</v>
      </c>
      <c r="C24">
        <v>22</v>
      </c>
      <c r="E24" s="3">
        <f t="shared" si="0"/>
        <v>8.3134927234526611E-3</v>
      </c>
      <c r="F24">
        <v>7293</v>
      </c>
      <c r="G24" t="s">
        <v>194</v>
      </c>
      <c r="H24">
        <v>13606</v>
      </c>
    </row>
    <row r="25" spans="1:8">
      <c r="A25" t="s">
        <v>32</v>
      </c>
      <c r="B25">
        <v>80488</v>
      </c>
      <c r="C25">
        <v>23</v>
      </c>
      <c r="E25" s="3">
        <f t="shared" si="0"/>
        <v>6.7435591712379592E-3</v>
      </c>
      <c r="F25">
        <v>9022</v>
      </c>
      <c r="G25" t="s">
        <v>194</v>
      </c>
      <c r="H25">
        <v>8921</v>
      </c>
    </row>
    <row r="26" spans="1:8">
      <c r="A26" t="s">
        <v>33</v>
      </c>
      <c r="B26">
        <v>86132</v>
      </c>
      <c r="C26">
        <v>24</v>
      </c>
      <c r="E26" s="3">
        <f t="shared" si="0"/>
        <v>7.2164327419872269E-3</v>
      </c>
      <c r="F26">
        <v>5742</v>
      </c>
      <c r="G26" t="s">
        <v>194</v>
      </c>
      <c r="H26">
        <v>15000</v>
      </c>
    </row>
    <row r="27" spans="1:8">
      <c r="A27" t="s">
        <v>34</v>
      </c>
      <c r="B27">
        <v>68242</v>
      </c>
      <c r="C27">
        <v>25</v>
      </c>
      <c r="E27" s="3">
        <f t="shared" si="0"/>
        <v>5.7175475221600842E-3</v>
      </c>
      <c r="F27">
        <v>744</v>
      </c>
      <c r="G27" t="s">
        <v>194</v>
      </c>
      <c r="H27">
        <v>91723</v>
      </c>
    </row>
    <row r="28" spans="1:8">
      <c r="A28" t="s">
        <v>35</v>
      </c>
      <c r="B28">
        <v>72353</v>
      </c>
      <c r="C28">
        <v>26</v>
      </c>
      <c r="E28" s="3">
        <f t="shared" si="0"/>
        <v>6.0619811241002398E-3</v>
      </c>
      <c r="F28">
        <v>5300</v>
      </c>
      <c r="G28" t="s">
        <v>194</v>
      </c>
      <c r="H28">
        <v>13652</v>
      </c>
    </row>
    <row r="29" spans="1:8">
      <c r="A29" t="s">
        <v>36</v>
      </c>
      <c r="B29">
        <v>75632</v>
      </c>
      <c r="C29">
        <v>27</v>
      </c>
      <c r="E29" s="3">
        <f t="shared" si="0"/>
        <v>6.336706928226187E-3</v>
      </c>
      <c r="F29">
        <v>8933</v>
      </c>
      <c r="G29" t="s">
        <v>194</v>
      </c>
      <c r="H29">
        <v>8467</v>
      </c>
    </row>
    <row r="30" spans="1:8">
      <c r="A30" t="s">
        <v>37</v>
      </c>
      <c r="B30">
        <v>55403</v>
      </c>
      <c r="C30">
        <v>28</v>
      </c>
      <c r="E30" s="3">
        <f t="shared" si="0"/>
        <v>4.6418523104574177E-3</v>
      </c>
      <c r="F30">
        <v>0</v>
      </c>
      <c r="G30" t="s">
        <v>193</v>
      </c>
    </row>
    <row r="31" spans="1:8">
      <c r="A31" t="s">
        <v>38</v>
      </c>
      <c r="B31">
        <v>50870</v>
      </c>
      <c r="C31">
        <v>29</v>
      </c>
      <c r="E31" s="3">
        <f t="shared" si="0"/>
        <v>4.2620621091451517E-3</v>
      </c>
      <c r="F31">
        <v>6144</v>
      </c>
      <c r="G31" t="s">
        <v>194</v>
      </c>
      <c r="H31">
        <v>8280</v>
      </c>
    </row>
    <row r="32" spans="1:8">
      <c r="A32" t="s">
        <v>39</v>
      </c>
      <c r="B32">
        <v>42280</v>
      </c>
      <c r="C32">
        <v>30</v>
      </c>
      <c r="E32" s="3">
        <f t="shared" si="0"/>
        <v>3.5423626100777872E-3</v>
      </c>
      <c r="F32">
        <v>0</v>
      </c>
      <c r="G32" t="s">
        <v>193</v>
      </c>
    </row>
    <row r="33" spans="1:8">
      <c r="A33" t="s">
        <v>40</v>
      </c>
      <c r="B33">
        <v>47565</v>
      </c>
      <c r="C33">
        <v>31</v>
      </c>
      <c r="E33" s="3">
        <f t="shared" si="0"/>
        <v>3.9851579363375106E-3</v>
      </c>
      <c r="F33">
        <v>2796</v>
      </c>
      <c r="G33" t="s">
        <v>194</v>
      </c>
      <c r="H33">
        <v>17012</v>
      </c>
    </row>
    <row r="34" spans="1:8">
      <c r="A34" t="s">
        <v>41</v>
      </c>
      <c r="B34">
        <v>48666</v>
      </c>
      <c r="C34">
        <v>32</v>
      </c>
      <c r="E34" s="3">
        <f t="shared" si="0"/>
        <v>4.0774034716661682E-3</v>
      </c>
      <c r="F34">
        <v>2551</v>
      </c>
      <c r="G34" t="s">
        <v>194</v>
      </c>
      <c r="H34">
        <v>19077</v>
      </c>
    </row>
    <row r="35" spans="1:8">
      <c r="A35" t="s">
        <v>42</v>
      </c>
      <c r="B35">
        <v>35809</v>
      </c>
      <c r="C35">
        <v>33</v>
      </c>
      <c r="E35" s="3">
        <f t="shared" ref="E35:E66" si="1">B35/$B$2</f>
        <v>3.0002001585684832E-3</v>
      </c>
      <c r="F35">
        <v>3470</v>
      </c>
      <c r="G35" t="s">
        <v>194</v>
      </c>
      <c r="H35">
        <v>10320</v>
      </c>
    </row>
    <row r="36" spans="1:8">
      <c r="A36" t="s">
        <v>43</v>
      </c>
      <c r="B36">
        <v>33076</v>
      </c>
      <c r="C36">
        <v>34</v>
      </c>
      <c r="E36" s="3">
        <f t="shared" si="1"/>
        <v>2.7712200967581098E-3</v>
      </c>
      <c r="F36">
        <v>1344</v>
      </c>
      <c r="G36" t="s">
        <v>194</v>
      </c>
      <c r="H36">
        <v>24610</v>
      </c>
    </row>
    <row r="37" spans="1:8">
      <c r="A37" t="s">
        <v>44</v>
      </c>
      <c r="B37">
        <v>32546</v>
      </c>
      <c r="C37">
        <v>35</v>
      </c>
      <c r="E37" s="3">
        <f t="shared" si="1"/>
        <v>2.7268148890158858E-3</v>
      </c>
      <c r="F37">
        <v>1901</v>
      </c>
      <c r="G37" t="s">
        <v>194</v>
      </c>
      <c r="H37">
        <v>17120</v>
      </c>
    </row>
    <row r="38" spans="1:8">
      <c r="A38" t="s">
        <v>45</v>
      </c>
      <c r="B38">
        <v>29959</v>
      </c>
      <c r="C38">
        <v>36</v>
      </c>
      <c r="E38" s="3">
        <f t="shared" si="1"/>
        <v>2.5100672051873328E-3</v>
      </c>
      <c r="F38">
        <v>3667</v>
      </c>
      <c r="G38" t="s">
        <v>194</v>
      </c>
      <c r="H38">
        <v>8170</v>
      </c>
    </row>
    <row r="39" spans="1:8">
      <c r="A39" t="s">
        <v>46</v>
      </c>
      <c r="B39">
        <v>26617</v>
      </c>
      <c r="C39">
        <v>37</v>
      </c>
      <c r="E39" s="3">
        <f t="shared" si="1"/>
        <v>2.2300630461788186E-3</v>
      </c>
      <c r="F39">
        <v>0</v>
      </c>
      <c r="G39" t="s">
        <v>193</v>
      </c>
    </row>
    <row r="40" spans="1:8">
      <c r="A40" t="s">
        <v>47</v>
      </c>
      <c r="B40">
        <v>21650</v>
      </c>
      <c r="C40">
        <v>38</v>
      </c>
      <c r="E40" s="3">
        <f t="shared" si="1"/>
        <v>1.8139108445644296E-3</v>
      </c>
      <c r="F40">
        <v>0</v>
      </c>
      <c r="G40" t="s">
        <v>193</v>
      </c>
    </row>
    <row r="41" spans="1:8">
      <c r="A41" t="s">
        <v>48</v>
      </c>
      <c r="B41">
        <v>29135</v>
      </c>
      <c r="C41">
        <v>39</v>
      </c>
      <c r="E41" s="3">
        <f t="shared" si="1"/>
        <v>2.4410296746597998E-3</v>
      </c>
      <c r="F41">
        <v>2143</v>
      </c>
      <c r="G41" t="s">
        <v>194</v>
      </c>
      <c r="H41">
        <v>13595</v>
      </c>
    </row>
    <row r="42" spans="1:8">
      <c r="A42" t="s">
        <v>49</v>
      </c>
      <c r="B42">
        <v>18401</v>
      </c>
      <c r="C42">
        <v>40</v>
      </c>
      <c r="E42" s="3">
        <f t="shared" si="1"/>
        <v>1.5416985427635138E-3</v>
      </c>
      <c r="F42">
        <v>823</v>
      </c>
      <c r="G42" t="s">
        <v>194</v>
      </c>
      <c r="H42">
        <v>22358</v>
      </c>
    </row>
    <row r="43" spans="1:8">
      <c r="A43" t="s">
        <v>50</v>
      </c>
      <c r="B43">
        <v>25091</v>
      </c>
      <c r="C43">
        <v>41</v>
      </c>
      <c r="E43" s="3">
        <f t="shared" si="1"/>
        <v>2.1022095612455477E-3</v>
      </c>
      <c r="F43">
        <v>0</v>
      </c>
      <c r="G43" t="s">
        <v>193</v>
      </c>
    </row>
    <row r="44" spans="1:8">
      <c r="A44" t="s">
        <v>51</v>
      </c>
      <c r="B44">
        <v>27366</v>
      </c>
      <c r="C44">
        <v>42</v>
      </c>
      <c r="E44" s="3">
        <f t="shared" si="1"/>
        <v>2.2928168208937731E-3</v>
      </c>
      <c r="F44">
        <v>2034</v>
      </c>
      <c r="G44" t="s">
        <v>194</v>
      </c>
      <c r="H44">
        <v>13454</v>
      </c>
    </row>
    <row r="45" spans="1:8">
      <c r="A45" t="s">
        <v>52</v>
      </c>
      <c r="B45">
        <v>18845</v>
      </c>
      <c r="C45">
        <v>43</v>
      </c>
      <c r="E45" s="3">
        <f t="shared" si="1"/>
        <v>1.5788983771739804E-3</v>
      </c>
      <c r="F45">
        <v>1679</v>
      </c>
      <c r="G45" t="s">
        <v>194</v>
      </c>
      <c r="H45">
        <v>11224</v>
      </c>
    </row>
    <row r="46" spans="1:8">
      <c r="A46" t="s">
        <v>53</v>
      </c>
      <c r="B46">
        <v>18068</v>
      </c>
      <c r="C46">
        <v>44</v>
      </c>
      <c r="E46" s="3">
        <f t="shared" si="1"/>
        <v>1.5137986669556637E-3</v>
      </c>
      <c r="F46">
        <v>1401</v>
      </c>
      <c r="G46" t="s">
        <v>194</v>
      </c>
      <c r="H46">
        <v>12897</v>
      </c>
    </row>
    <row r="47" spans="1:8">
      <c r="A47" t="s">
        <v>54</v>
      </c>
      <c r="B47">
        <v>19921</v>
      </c>
      <c r="C47">
        <v>45</v>
      </c>
      <c r="E47" s="3">
        <f t="shared" si="1"/>
        <v>1.6690493272317785E-3</v>
      </c>
      <c r="F47">
        <v>367</v>
      </c>
      <c r="G47" t="s">
        <v>194</v>
      </c>
      <c r="H47">
        <v>54281</v>
      </c>
    </row>
    <row r="48" spans="1:8">
      <c r="A48" t="s">
        <v>55</v>
      </c>
      <c r="B48">
        <v>15371</v>
      </c>
      <c r="C48">
        <v>46</v>
      </c>
      <c r="E48" s="3">
        <f t="shared" si="1"/>
        <v>1.2878348079353279E-3</v>
      </c>
      <c r="F48">
        <v>1958</v>
      </c>
      <c r="G48" t="s">
        <v>194</v>
      </c>
      <c r="H48">
        <v>7850</v>
      </c>
    </row>
    <row r="49" spans="1:8">
      <c r="A49" t="s">
        <v>56</v>
      </c>
      <c r="B49">
        <v>10340</v>
      </c>
      <c r="C49">
        <v>47</v>
      </c>
      <c r="E49" s="3">
        <f t="shared" si="1"/>
        <v>8.6632046802753823E-4</v>
      </c>
      <c r="F49">
        <v>0</v>
      </c>
      <c r="G49" t="s">
        <v>193</v>
      </c>
    </row>
    <row r="50" spans="1:8">
      <c r="A50" t="s">
        <v>57</v>
      </c>
      <c r="B50">
        <v>16299</v>
      </c>
      <c r="C50">
        <v>48</v>
      </c>
      <c r="E50" s="3">
        <f t="shared" si="1"/>
        <v>1.365585813189637E-3</v>
      </c>
      <c r="F50">
        <v>1248</v>
      </c>
      <c r="G50" t="s">
        <v>194</v>
      </c>
      <c r="H50">
        <v>13060</v>
      </c>
    </row>
    <row r="51" spans="1:8">
      <c r="A51" t="s">
        <v>58</v>
      </c>
      <c r="B51">
        <v>6929</v>
      </c>
      <c r="C51">
        <v>49</v>
      </c>
      <c r="E51" s="3">
        <f t="shared" si="1"/>
        <v>5.8053525367145187E-4</v>
      </c>
      <c r="F51">
        <v>223</v>
      </c>
      <c r="G51" t="s">
        <v>194</v>
      </c>
      <c r="H51">
        <v>31072</v>
      </c>
    </row>
    <row r="52" spans="1:8">
      <c r="A52" t="s">
        <v>59</v>
      </c>
      <c r="B52">
        <v>12839</v>
      </c>
      <c r="C52">
        <v>50</v>
      </c>
      <c r="E52" s="3">
        <f t="shared" si="1"/>
        <v>1.0756952117026658E-3</v>
      </c>
      <c r="F52">
        <v>966</v>
      </c>
      <c r="G52" t="s">
        <v>194</v>
      </c>
      <c r="H52">
        <v>13291</v>
      </c>
    </row>
    <row r="53" spans="1:8">
      <c r="A53" t="s">
        <v>60</v>
      </c>
      <c r="B53">
        <v>10193</v>
      </c>
      <c r="C53">
        <v>51</v>
      </c>
      <c r="E53" s="3">
        <f t="shared" si="1"/>
        <v>8.5400430663488372E-4</v>
      </c>
      <c r="F53">
        <v>656</v>
      </c>
      <c r="G53" t="s">
        <v>194</v>
      </c>
      <c r="H53">
        <v>15538</v>
      </c>
    </row>
    <row r="54" spans="1:8">
      <c r="A54" t="s">
        <v>61</v>
      </c>
      <c r="B54">
        <v>7638</v>
      </c>
      <c r="C54">
        <v>52</v>
      </c>
      <c r="E54" s="3">
        <f t="shared" si="1"/>
        <v>6.3993769195303072E-4</v>
      </c>
      <c r="F54">
        <v>465</v>
      </c>
      <c r="G54" t="s">
        <v>194</v>
      </c>
      <c r="H54">
        <v>16426</v>
      </c>
    </row>
    <row r="55" spans="1:8">
      <c r="A55" t="s">
        <v>62</v>
      </c>
      <c r="B55">
        <v>14310</v>
      </c>
      <c r="C55">
        <v>53</v>
      </c>
      <c r="E55" s="3">
        <f t="shared" si="1"/>
        <v>1.1989406090400457E-3</v>
      </c>
      <c r="F55">
        <v>1768</v>
      </c>
      <c r="G55" t="s">
        <v>194</v>
      </c>
      <c r="H55">
        <v>8094</v>
      </c>
    </row>
    <row r="56" spans="1:8">
      <c r="A56" t="s">
        <v>63</v>
      </c>
      <c r="B56">
        <v>6352</v>
      </c>
      <c r="C56">
        <v>54</v>
      </c>
      <c r="E56" s="3">
        <f t="shared" si="1"/>
        <v>5.3219222562001195E-4</v>
      </c>
      <c r="F56">
        <v>513</v>
      </c>
      <c r="G56" t="s">
        <v>194</v>
      </c>
      <c r="H56">
        <v>12382</v>
      </c>
    </row>
    <row r="57" spans="1:8">
      <c r="A57" t="s">
        <v>64</v>
      </c>
      <c r="B57">
        <v>6983</v>
      </c>
      <c r="C57">
        <v>55</v>
      </c>
      <c r="E57" s="3">
        <f t="shared" si="1"/>
        <v>5.8505955785650868E-4</v>
      </c>
      <c r="F57">
        <v>1126</v>
      </c>
      <c r="G57" t="s">
        <v>194</v>
      </c>
      <c r="H57">
        <v>6202</v>
      </c>
    </row>
    <row r="58" spans="1:8">
      <c r="A58" t="s">
        <v>65</v>
      </c>
      <c r="B58">
        <v>16322</v>
      </c>
      <c r="C58">
        <v>56</v>
      </c>
      <c r="E58" s="3">
        <f t="shared" si="1"/>
        <v>1.3675128316388279E-3</v>
      </c>
      <c r="F58">
        <v>1520</v>
      </c>
      <c r="G58" t="s">
        <v>194</v>
      </c>
      <c r="H58">
        <v>10738</v>
      </c>
    </row>
    <row r="59" spans="1:8">
      <c r="A59" t="s">
        <v>66</v>
      </c>
      <c r="B59">
        <v>7465</v>
      </c>
      <c r="C59">
        <v>57</v>
      </c>
      <c r="E59" s="3">
        <f t="shared" si="1"/>
        <v>6.2544316187868217E-4</v>
      </c>
      <c r="F59">
        <v>198</v>
      </c>
      <c r="G59" t="s">
        <v>194</v>
      </c>
      <c r="H59">
        <v>37702</v>
      </c>
    </row>
    <row r="60" spans="1:8">
      <c r="A60" t="s">
        <v>67</v>
      </c>
      <c r="B60">
        <v>6306</v>
      </c>
      <c r="C60">
        <v>58</v>
      </c>
      <c r="E60" s="3">
        <f t="shared" si="1"/>
        <v>5.2833818872163017E-4</v>
      </c>
      <c r="F60">
        <v>0</v>
      </c>
      <c r="G60" t="s">
        <v>193</v>
      </c>
    </row>
    <row r="61" spans="1:8">
      <c r="A61" t="s">
        <v>68</v>
      </c>
      <c r="B61">
        <v>14464</v>
      </c>
      <c r="C61">
        <v>59</v>
      </c>
      <c r="E61" s="3">
        <f t="shared" si="1"/>
        <v>1.211843254308541E-3</v>
      </c>
      <c r="F61">
        <v>0</v>
      </c>
      <c r="G61" t="s">
        <v>193</v>
      </c>
    </row>
    <row r="62" spans="1:8">
      <c r="A62" t="s">
        <v>69</v>
      </c>
      <c r="B62">
        <v>3649</v>
      </c>
      <c r="C62">
        <v>60</v>
      </c>
      <c r="E62" s="3">
        <f t="shared" si="1"/>
        <v>3.0572566613466996E-4</v>
      </c>
      <c r="F62">
        <v>120</v>
      </c>
      <c r="G62" t="s">
        <v>194</v>
      </c>
      <c r="H62">
        <v>30408</v>
      </c>
    </row>
    <row r="63" spans="1:8">
      <c r="A63" t="s">
        <v>70</v>
      </c>
      <c r="B63">
        <v>1577</v>
      </c>
      <c r="C63">
        <v>61</v>
      </c>
      <c r="E63" s="3">
        <f t="shared" si="1"/>
        <v>1.3212643888582475E-4</v>
      </c>
      <c r="F63">
        <v>622</v>
      </c>
      <c r="G63" t="s">
        <v>194</v>
      </c>
      <c r="H63">
        <v>2535</v>
      </c>
    </row>
    <row r="64" spans="1:8">
      <c r="A64" t="s">
        <v>71</v>
      </c>
      <c r="B64">
        <v>2096</v>
      </c>
      <c r="C64">
        <v>62</v>
      </c>
      <c r="E64" s="3">
        <f t="shared" si="1"/>
        <v>1.7561002910887043E-4</v>
      </c>
      <c r="F64">
        <v>616</v>
      </c>
      <c r="G64" t="s">
        <v>194</v>
      </c>
      <c r="H64">
        <v>3403</v>
      </c>
    </row>
    <row r="65" spans="1:8">
      <c r="A65" t="s">
        <v>72</v>
      </c>
      <c r="B65">
        <v>2288</v>
      </c>
      <c r="C65">
        <v>63</v>
      </c>
      <c r="E65" s="3">
        <f t="shared" si="1"/>
        <v>1.916964439890723E-4</v>
      </c>
      <c r="F65">
        <v>99</v>
      </c>
      <c r="G65" t="s">
        <v>194</v>
      </c>
      <c r="H65">
        <v>23111</v>
      </c>
    </row>
    <row r="66" spans="1:8">
      <c r="A66" t="s">
        <v>73</v>
      </c>
      <c r="B66">
        <v>651</v>
      </c>
      <c r="C66">
        <v>64</v>
      </c>
      <c r="E66" s="3">
        <f t="shared" si="1"/>
        <v>5.4543000453184469E-5</v>
      </c>
      <c r="F66">
        <v>12</v>
      </c>
      <c r="G66" t="s">
        <v>194</v>
      </c>
      <c r="H66">
        <v>54250</v>
      </c>
    </row>
    <row r="67" spans="1:8">
      <c r="A67" t="s">
        <v>74</v>
      </c>
      <c r="B67">
        <v>518</v>
      </c>
      <c r="C67">
        <v>65</v>
      </c>
      <c r="E67" s="3">
        <f t="shared" ref="E67:E98" si="2">B67/$B$2</f>
        <v>4.3399806812211301E-5</v>
      </c>
      <c r="F67">
        <v>129</v>
      </c>
      <c r="G67" t="s">
        <v>194</v>
      </c>
      <c r="H67">
        <v>4016</v>
      </c>
    </row>
    <row r="68" spans="1:8">
      <c r="A68" t="s">
        <v>75</v>
      </c>
      <c r="B68">
        <v>3</v>
      </c>
      <c r="C68">
        <v>66</v>
      </c>
      <c r="E68" s="3">
        <f t="shared" si="2"/>
        <v>2.5135023250315423E-7</v>
      </c>
      <c r="F68">
        <v>0</v>
      </c>
      <c r="G68" t="s">
        <v>194</v>
      </c>
    </row>
    <row r="69" spans="1:8">
      <c r="A69" t="s">
        <v>76</v>
      </c>
      <c r="B69">
        <v>3</v>
      </c>
      <c r="C69">
        <v>67</v>
      </c>
      <c r="E69" s="3">
        <f t="shared" si="2"/>
        <v>2.5135023250315423E-7</v>
      </c>
      <c r="F69">
        <v>1</v>
      </c>
      <c r="G69" t="s">
        <v>194</v>
      </c>
      <c r="H69">
        <v>3000</v>
      </c>
    </row>
    <row r="70" spans="1:8">
      <c r="A70" t="s">
        <v>77</v>
      </c>
      <c r="B70">
        <v>6</v>
      </c>
      <c r="C70">
        <v>68</v>
      </c>
      <c r="E70" s="3">
        <f t="shared" si="2"/>
        <v>5.0270046500630845E-7</v>
      </c>
      <c r="F70">
        <v>1</v>
      </c>
      <c r="G70" t="s">
        <v>194</v>
      </c>
      <c r="H70">
        <v>6000</v>
      </c>
    </row>
    <row r="71" spans="1:8">
      <c r="A71" t="s">
        <v>78</v>
      </c>
      <c r="B71">
        <v>3</v>
      </c>
      <c r="C71">
        <v>69</v>
      </c>
      <c r="E71" s="3">
        <f t="shared" si="2"/>
        <v>2.5135023250315423E-7</v>
      </c>
      <c r="F71">
        <v>0</v>
      </c>
      <c r="G71" t="s">
        <v>194</v>
      </c>
    </row>
    <row r="72" spans="1:8">
      <c r="A72" t="s">
        <v>79</v>
      </c>
      <c r="B72">
        <v>5</v>
      </c>
      <c r="C72">
        <v>70</v>
      </c>
      <c r="E72" s="3">
        <f t="shared" si="2"/>
        <v>4.1891705417192371E-7</v>
      </c>
      <c r="F72">
        <v>0</v>
      </c>
      <c r="G72" t="s">
        <v>194</v>
      </c>
    </row>
    <row r="73" spans="1:8">
      <c r="A73" t="s">
        <v>80</v>
      </c>
      <c r="B73">
        <v>18</v>
      </c>
      <c r="C73">
        <v>71</v>
      </c>
      <c r="E73" s="3">
        <f t="shared" si="2"/>
        <v>1.5081013950189254E-6</v>
      </c>
      <c r="F73">
        <v>0</v>
      </c>
      <c r="G73" t="s">
        <v>194</v>
      </c>
    </row>
    <row r="74" spans="1:8">
      <c r="A74" t="s">
        <v>81</v>
      </c>
      <c r="B74">
        <v>1</v>
      </c>
      <c r="C74">
        <v>72</v>
      </c>
      <c r="E74" s="3">
        <f t="shared" si="2"/>
        <v>8.3783410834384742E-8</v>
      </c>
      <c r="F74">
        <v>0</v>
      </c>
      <c r="G74" t="s">
        <v>194</v>
      </c>
    </row>
    <row r="75" spans="1:8">
      <c r="A75" t="s">
        <v>82</v>
      </c>
      <c r="B75">
        <v>1</v>
      </c>
      <c r="C75">
        <v>73</v>
      </c>
      <c r="E75" s="3">
        <f t="shared" si="2"/>
        <v>8.3783410834384742E-8</v>
      </c>
      <c r="F75">
        <v>0</v>
      </c>
      <c r="G75" t="s">
        <v>194</v>
      </c>
    </row>
    <row r="76" spans="1:8">
      <c r="A76" t="s">
        <v>83</v>
      </c>
      <c r="B76">
        <v>1</v>
      </c>
      <c r="C76">
        <v>74</v>
      </c>
      <c r="E76" s="3">
        <f t="shared" si="2"/>
        <v>8.3783410834384742E-8</v>
      </c>
      <c r="F76">
        <v>0</v>
      </c>
      <c r="G76" t="s">
        <v>193</v>
      </c>
    </row>
    <row r="77" spans="1:8">
      <c r="A77" t="s">
        <v>84</v>
      </c>
      <c r="B77">
        <v>24</v>
      </c>
      <c r="C77">
        <v>75</v>
      </c>
      <c r="E77" s="3">
        <f t="shared" si="2"/>
        <v>2.0108018600252338E-6</v>
      </c>
      <c r="F77">
        <v>0</v>
      </c>
      <c r="G77" t="s">
        <v>193</v>
      </c>
    </row>
    <row r="78" spans="1:8">
      <c r="A78" t="s">
        <v>85</v>
      </c>
      <c r="B78">
        <v>6</v>
      </c>
      <c r="C78">
        <v>76</v>
      </c>
      <c r="E78" s="3">
        <f t="shared" si="2"/>
        <v>5.0270046500630845E-7</v>
      </c>
      <c r="F78">
        <v>0</v>
      </c>
      <c r="G78" t="s">
        <v>193</v>
      </c>
    </row>
    <row r="79" spans="1:8">
      <c r="A79" t="s">
        <v>86</v>
      </c>
      <c r="B79">
        <v>1</v>
      </c>
      <c r="C79">
        <v>77</v>
      </c>
      <c r="E79" s="3">
        <f t="shared" si="2"/>
        <v>8.3783410834384742E-8</v>
      </c>
      <c r="F79">
        <v>0</v>
      </c>
      <c r="G79" t="s">
        <v>194</v>
      </c>
    </row>
    <row r="80" spans="1:8">
      <c r="A80" t="s">
        <v>87</v>
      </c>
      <c r="B80">
        <v>56</v>
      </c>
      <c r="C80">
        <v>78</v>
      </c>
      <c r="E80" s="3">
        <f t="shared" si="2"/>
        <v>4.6918710067255455E-6</v>
      </c>
      <c r="F80">
        <v>8</v>
      </c>
      <c r="G80" t="s">
        <v>194</v>
      </c>
      <c r="H80">
        <v>7000</v>
      </c>
    </row>
    <row r="81" spans="1:8">
      <c r="A81" t="s">
        <v>88</v>
      </c>
      <c r="B81">
        <v>3</v>
      </c>
      <c r="C81">
        <v>79</v>
      </c>
      <c r="E81" s="3">
        <f t="shared" si="2"/>
        <v>2.5135023250315423E-7</v>
      </c>
      <c r="F81">
        <v>1</v>
      </c>
      <c r="G81" t="s">
        <v>194</v>
      </c>
      <c r="H81">
        <v>3000</v>
      </c>
    </row>
    <row r="82" spans="1:8">
      <c r="A82" t="s">
        <v>89</v>
      </c>
      <c r="B82">
        <v>10</v>
      </c>
      <c r="C82">
        <v>80</v>
      </c>
      <c r="E82" s="3">
        <f t="shared" si="2"/>
        <v>8.3783410834384742E-7</v>
      </c>
      <c r="F82">
        <v>16</v>
      </c>
      <c r="G82" t="s">
        <v>194</v>
      </c>
      <c r="H82">
        <v>625</v>
      </c>
    </row>
    <row r="83" spans="1:8">
      <c r="A83" t="s">
        <v>90</v>
      </c>
      <c r="B83">
        <v>2</v>
      </c>
      <c r="C83">
        <v>81</v>
      </c>
      <c r="E83" s="3">
        <f t="shared" si="2"/>
        <v>1.6756682166876948E-7</v>
      </c>
      <c r="F83">
        <v>0</v>
      </c>
      <c r="G83" t="s">
        <v>194</v>
      </c>
    </row>
    <row r="84" spans="1:8">
      <c r="A84" t="s">
        <v>91</v>
      </c>
      <c r="B84">
        <v>4</v>
      </c>
      <c r="C84">
        <v>82</v>
      </c>
      <c r="E84" s="3">
        <f t="shared" si="2"/>
        <v>3.3513364333753897E-7</v>
      </c>
      <c r="F84">
        <v>1</v>
      </c>
      <c r="G84" t="s">
        <v>194</v>
      </c>
      <c r="H84">
        <v>4000</v>
      </c>
    </row>
    <row r="85" spans="1:8">
      <c r="A85" t="s">
        <v>92</v>
      </c>
      <c r="B85">
        <v>1</v>
      </c>
      <c r="C85">
        <v>83</v>
      </c>
      <c r="E85" s="3">
        <f t="shared" si="2"/>
        <v>8.3783410834384742E-8</v>
      </c>
      <c r="F85">
        <v>1</v>
      </c>
      <c r="G85" t="s">
        <v>194</v>
      </c>
      <c r="H85">
        <v>1000</v>
      </c>
    </row>
    <row r="86" spans="1:8">
      <c r="A86" t="s">
        <v>93</v>
      </c>
      <c r="B86">
        <v>2</v>
      </c>
      <c r="C86">
        <v>84</v>
      </c>
      <c r="E86" s="3">
        <f t="shared" si="2"/>
        <v>1.6756682166876948E-7</v>
      </c>
      <c r="F86">
        <v>0</v>
      </c>
      <c r="G86" t="s">
        <v>193</v>
      </c>
    </row>
    <row r="87" spans="1:8">
      <c r="A87" t="s">
        <v>94</v>
      </c>
      <c r="B87">
        <v>3</v>
      </c>
      <c r="C87">
        <v>85</v>
      </c>
      <c r="E87" s="3">
        <f t="shared" si="2"/>
        <v>2.5135023250315423E-7</v>
      </c>
      <c r="F87">
        <v>1</v>
      </c>
      <c r="G87" t="s">
        <v>194</v>
      </c>
      <c r="H87">
        <v>3000</v>
      </c>
    </row>
    <row r="88" spans="1:8">
      <c r="A88" t="s">
        <v>95</v>
      </c>
      <c r="B88">
        <v>37</v>
      </c>
      <c r="C88">
        <v>86</v>
      </c>
      <c r="E88" s="3">
        <f t="shared" si="2"/>
        <v>3.0999862008722354E-6</v>
      </c>
      <c r="F88">
        <v>6</v>
      </c>
      <c r="G88" t="s">
        <v>194</v>
      </c>
      <c r="H88">
        <v>6167</v>
      </c>
    </row>
    <row r="89" spans="1:8">
      <c r="A89" t="s">
        <v>96</v>
      </c>
      <c r="B89">
        <v>5</v>
      </c>
      <c r="C89">
        <v>87</v>
      </c>
      <c r="E89" s="3">
        <f t="shared" si="2"/>
        <v>4.1891705417192371E-7</v>
      </c>
      <c r="F89">
        <v>1</v>
      </c>
      <c r="G89" t="s">
        <v>194</v>
      </c>
      <c r="H89">
        <v>5000</v>
      </c>
    </row>
    <row r="90" spans="1:8">
      <c r="A90" t="s">
        <v>97</v>
      </c>
      <c r="B90">
        <v>5</v>
      </c>
      <c r="C90">
        <v>88</v>
      </c>
      <c r="E90" s="3">
        <f t="shared" si="2"/>
        <v>4.1891705417192371E-7</v>
      </c>
      <c r="F90">
        <v>0</v>
      </c>
      <c r="G90" t="s">
        <v>193</v>
      </c>
    </row>
    <row r="91" spans="1:8">
      <c r="A91" t="s">
        <v>98</v>
      </c>
      <c r="B91">
        <v>49</v>
      </c>
      <c r="C91">
        <v>89</v>
      </c>
      <c r="E91" s="3">
        <f t="shared" si="2"/>
        <v>4.1053871308848523E-6</v>
      </c>
      <c r="F91">
        <v>49</v>
      </c>
      <c r="G91" t="s">
        <v>194</v>
      </c>
      <c r="H91">
        <v>1000</v>
      </c>
    </row>
    <row r="92" spans="1:8">
      <c r="A92" t="s">
        <v>99</v>
      </c>
      <c r="B92">
        <v>373</v>
      </c>
      <c r="C92">
        <v>90</v>
      </c>
      <c r="E92" s="3">
        <f t="shared" si="2"/>
        <v>3.1251212241225513E-5</v>
      </c>
      <c r="F92">
        <v>44</v>
      </c>
      <c r="G92" t="s">
        <v>194</v>
      </c>
      <c r="H92">
        <v>8477</v>
      </c>
    </row>
    <row r="93" spans="1:8">
      <c r="A93" t="s">
        <v>100</v>
      </c>
      <c r="B93">
        <v>3</v>
      </c>
      <c r="C93">
        <v>91</v>
      </c>
      <c r="E93" s="3">
        <f t="shared" si="2"/>
        <v>2.5135023250315423E-7</v>
      </c>
      <c r="F93">
        <v>0</v>
      </c>
      <c r="G93" t="s">
        <v>194</v>
      </c>
    </row>
    <row r="94" spans="1:8">
      <c r="A94" t="s">
        <v>101</v>
      </c>
      <c r="B94">
        <v>15</v>
      </c>
      <c r="C94">
        <v>92</v>
      </c>
      <c r="E94" s="3">
        <f t="shared" si="2"/>
        <v>1.2567511625157711E-6</v>
      </c>
      <c r="F94">
        <v>1</v>
      </c>
      <c r="G94" t="s">
        <v>194</v>
      </c>
      <c r="H94">
        <v>15000</v>
      </c>
    </row>
    <row r="95" spans="1:8">
      <c r="A95" t="s">
        <v>102</v>
      </c>
      <c r="B95">
        <v>1</v>
      </c>
      <c r="C95">
        <v>93</v>
      </c>
      <c r="E95" s="3">
        <f t="shared" si="2"/>
        <v>8.3783410834384742E-8</v>
      </c>
      <c r="F95">
        <v>1</v>
      </c>
      <c r="G95" t="s">
        <v>194</v>
      </c>
      <c r="H95">
        <v>1000</v>
      </c>
    </row>
    <row r="96" spans="1:8">
      <c r="A96" t="s">
        <v>103</v>
      </c>
      <c r="B96">
        <v>2</v>
      </c>
      <c r="C96">
        <v>94</v>
      </c>
      <c r="E96" s="3">
        <f t="shared" si="2"/>
        <v>1.6756682166876948E-7</v>
      </c>
      <c r="F96">
        <v>0</v>
      </c>
      <c r="G96" t="s">
        <v>193</v>
      </c>
    </row>
    <row r="97" spans="1:8">
      <c r="A97" t="s">
        <v>104</v>
      </c>
      <c r="B97">
        <v>20</v>
      </c>
      <c r="C97">
        <v>95</v>
      </c>
      <c r="E97" s="3">
        <f t="shared" si="2"/>
        <v>1.6756682166876948E-6</v>
      </c>
      <c r="F97">
        <v>6</v>
      </c>
      <c r="G97" t="s">
        <v>194</v>
      </c>
      <c r="H97">
        <v>3333</v>
      </c>
    </row>
    <row r="98" spans="1:8">
      <c r="A98" t="s">
        <v>105</v>
      </c>
      <c r="B98">
        <v>31</v>
      </c>
      <c r="C98">
        <v>96</v>
      </c>
      <c r="E98" s="3">
        <f t="shared" si="2"/>
        <v>2.597285735865927E-6</v>
      </c>
      <c r="F98">
        <v>0</v>
      </c>
      <c r="G98" t="s">
        <v>193</v>
      </c>
    </row>
    <row r="99" spans="1:8">
      <c r="A99" t="s">
        <v>106</v>
      </c>
      <c r="B99">
        <v>13</v>
      </c>
      <c r="C99">
        <v>97</v>
      </c>
      <c r="E99" s="3">
        <f t="shared" ref="E99:E130" si="3">B99/$B$2</f>
        <v>1.0891843408470016E-6</v>
      </c>
      <c r="F99">
        <v>5</v>
      </c>
      <c r="G99" t="s">
        <v>194</v>
      </c>
      <c r="H99">
        <v>2600</v>
      </c>
    </row>
    <row r="100" spans="1:8">
      <c r="A100" t="s">
        <v>107</v>
      </c>
      <c r="B100">
        <v>6</v>
      </c>
      <c r="C100">
        <v>98</v>
      </c>
      <c r="E100" s="3">
        <f t="shared" si="3"/>
        <v>5.0270046500630845E-7</v>
      </c>
      <c r="F100">
        <v>1</v>
      </c>
      <c r="G100" t="s">
        <v>194</v>
      </c>
      <c r="H100">
        <v>6000</v>
      </c>
    </row>
    <row r="101" spans="1:8">
      <c r="A101" t="s">
        <v>108</v>
      </c>
      <c r="B101">
        <v>37</v>
      </c>
      <c r="C101">
        <v>99</v>
      </c>
      <c r="E101" s="3">
        <f t="shared" si="3"/>
        <v>3.0999862008722354E-6</v>
      </c>
      <c r="F101">
        <v>2</v>
      </c>
      <c r="G101" t="s">
        <v>194</v>
      </c>
      <c r="H101">
        <v>18500</v>
      </c>
    </row>
    <row r="102" spans="1:8">
      <c r="A102" t="s">
        <v>109</v>
      </c>
      <c r="B102">
        <v>3</v>
      </c>
      <c r="C102">
        <v>100</v>
      </c>
      <c r="E102" s="3">
        <f t="shared" si="3"/>
        <v>2.5135023250315423E-7</v>
      </c>
      <c r="F102">
        <v>1</v>
      </c>
      <c r="G102" t="s">
        <v>194</v>
      </c>
      <c r="H102">
        <v>3000</v>
      </c>
    </row>
    <row r="103" spans="1:8">
      <c r="A103" t="s">
        <v>110</v>
      </c>
      <c r="B103">
        <v>159</v>
      </c>
      <c r="C103">
        <v>101</v>
      </c>
      <c r="E103" s="3">
        <f t="shared" si="3"/>
        <v>1.3321562322667175E-5</v>
      </c>
      <c r="F103">
        <v>5</v>
      </c>
      <c r="G103" t="s">
        <v>194</v>
      </c>
      <c r="H103">
        <v>31800</v>
      </c>
    </row>
    <row r="104" spans="1:8">
      <c r="A104" t="s">
        <v>111</v>
      </c>
      <c r="B104">
        <v>6</v>
      </c>
      <c r="C104">
        <v>102</v>
      </c>
      <c r="E104" s="3">
        <f t="shared" si="3"/>
        <v>5.0270046500630845E-7</v>
      </c>
      <c r="F104">
        <v>2</v>
      </c>
      <c r="G104" t="s">
        <v>194</v>
      </c>
      <c r="H104">
        <v>3000</v>
      </c>
    </row>
    <row r="105" spans="1:8">
      <c r="A105" t="s">
        <v>112</v>
      </c>
      <c r="B105">
        <v>66</v>
      </c>
      <c r="C105">
        <v>103</v>
      </c>
      <c r="E105" s="3">
        <f t="shared" si="3"/>
        <v>5.529705115069393E-6</v>
      </c>
      <c r="F105">
        <v>25</v>
      </c>
      <c r="G105" t="s">
        <v>194</v>
      </c>
      <c r="H105">
        <v>2640</v>
      </c>
    </row>
    <row r="106" spans="1:8">
      <c r="A106" t="s">
        <v>113</v>
      </c>
      <c r="B106">
        <v>122</v>
      </c>
      <c r="C106">
        <v>104</v>
      </c>
      <c r="E106" s="3">
        <f t="shared" si="3"/>
        <v>1.0221576121794938E-5</v>
      </c>
      <c r="F106">
        <v>2</v>
      </c>
      <c r="G106" t="s">
        <v>194</v>
      </c>
      <c r="H106">
        <v>61000</v>
      </c>
    </row>
    <row r="107" spans="1:8">
      <c r="A107" t="s">
        <v>114</v>
      </c>
      <c r="B107">
        <v>13</v>
      </c>
      <c r="C107">
        <v>105</v>
      </c>
      <c r="E107" s="3">
        <f t="shared" si="3"/>
        <v>1.0891843408470016E-6</v>
      </c>
      <c r="F107">
        <v>1</v>
      </c>
      <c r="G107" t="s">
        <v>194</v>
      </c>
      <c r="H107">
        <v>13000</v>
      </c>
    </row>
    <row r="108" spans="1:8">
      <c r="A108" t="s">
        <v>115</v>
      </c>
      <c r="B108">
        <v>376</v>
      </c>
      <c r="C108">
        <v>106</v>
      </c>
      <c r="E108" s="3">
        <f t="shared" si="3"/>
        <v>3.1502562473728663E-5</v>
      </c>
      <c r="F108">
        <v>2993</v>
      </c>
      <c r="G108" t="s">
        <v>194</v>
      </c>
      <c r="H108">
        <v>126</v>
      </c>
    </row>
    <row r="109" spans="1:8">
      <c r="A109" t="s">
        <v>116</v>
      </c>
      <c r="B109">
        <v>19</v>
      </c>
      <c r="C109">
        <v>107</v>
      </c>
      <c r="E109" s="3">
        <f t="shared" si="3"/>
        <v>1.5918848058533101E-6</v>
      </c>
      <c r="F109">
        <v>3</v>
      </c>
      <c r="G109" t="s">
        <v>194</v>
      </c>
      <c r="H109">
        <v>6333</v>
      </c>
    </row>
    <row r="110" spans="1:8">
      <c r="A110" t="s">
        <v>117</v>
      </c>
      <c r="B110">
        <v>1</v>
      </c>
      <c r="C110">
        <v>108</v>
      </c>
      <c r="E110" s="3">
        <f t="shared" si="3"/>
        <v>8.3783410834384742E-8</v>
      </c>
      <c r="F110">
        <v>0</v>
      </c>
      <c r="G110" t="s">
        <v>194</v>
      </c>
    </row>
    <row r="111" spans="1:8">
      <c r="A111" t="s">
        <v>118</v>
      </c>
      <c r="B111">
        <v>7</v>
      </c>
      <c r="C111">
        <v>109</v>
      </c>
      <c r="E111" s="3">
        <f t="shared" si="3"/>
        <v>5.8648387584069319E-7</v>
      </c>
      <c r="F111">
        <v>0</v>
      </c>
      <c r="G111" t="s">
        <v>194</v>
      </c>
    </row>
    <row r="112" spans="1:8">
      <c r="A112" t="s">
        <v>119</v>
      </c>
      <c r="B112">
        <v>5</v>
      </c>
      <c r="C112">
        <v>110</v>
      </c>
      <c r="E112" s="3">
        <f t="shared" si="3"/>
        <v>4.1891705417192371E-7</v>
      </c>
      <c r="F112">
        <v>0</v>
      </c>
      <c r="G112" t="s">
        <v>193</v>
      </c>
    </row>
    <row r="113" spans="1:8">
      <c r="A113" t="s">
        <v>120</v>
      </c>
      <c r="B113">
        <v>28</v>
      </c>
      <c r="C113">
        <v>111</v>
      </c>
      <c r="E113" s="3">
        <f t="shared" si="3"/>
        <v>2.3459355033627728E-6</v>
      </c>
      <c r="F113">
        <v>3</v>
      </c>
      <c r="G113" t="s">
        <v>194</v>
      </c>
      <c r="H113">
        <v>9333</v>
      </c>
    </row>
    <row r="114" spans="1:8">
      <c r="A114" t="s">
        <v>121</v>
      </c>
      <c r="B114">
        <v>48</v>
      </c>
      <c r="C114">
        <v>112</v>
      </c>
      <c r="E114" s="3">
        <f t="shared" si="3"/>
        <v>4.0216037200504676E-6</v>
      </c>
      <c r="F114">
        <v>12</v>
      </c>
      <c r="G114" t="s">
        <v>194</v>
      </c>
      <c r="H114">
        <v>4000</v>
      </c>
    </row>
    <row r="115" spans="1:8">
      <c r="A115" t="s">
        <v>122</v>
      </c>
      <c r="B115">
        <v>7</v>
      </c>
      <c r="C115">
        <v>113</v>
      </c>
      <c r="E115" s="3">
        <f t="shared" si="3"/>
        <v>5.8648387584069319E-7</v>
      </c>
      <c r="F115">
        <v>0</v>
      </c>
      <c r="G115" t="s">
        <v>194</v>
      </c>
    </row>
    <row r="116" spans="1:8">
      <c r="A116" t="s">
        <v>123</v>
      </c>
      <c r="B116">
        <v>1</v>
      </c>
      <c r="C116">
        <v>114</v>
      </c>
      <c r="E116" s="3">
        <f t="shared" si="3"/>
        <v>8.3783410834384742E-8</v>
      </c>
      <c r="F116">
        <v>0</v>
      </c>
      <c r="G116" t="s">
        <v>193</v>
      </c>
    </row>
    <row r="117" spans="1:8">
      <c r="A117" t="s">
        <v>124</v>
      </c>
      <c r="B117">
        <v>19</v>
      </c>
      <c r="C117">
        <v>115</v>
      </c>
      <c r="E117" s="3">
        <f t="shared" si="3"/>
        <v>1.5918848058533101E-6</v>
      </c>
      <c r="F117">
        <v>0</v>
      </c>
      <c r="G117" t="s">
        <v>194</v>
      </c>
    </row>
    <row r="118" spans="1:8">
      <c r="A118" t="s">
        <v>125</v>
      </c>
      <c r="B118">
        <v>103</v>
      </c>
      <c r="C118">
        <v>116</v>
      </c>
      <c r="E118" s="3">
        <f t="shared" si="3"/>
        <v>8.6296913159416293E-6</v>
      </c>
      <c r="F118">
        <v>5</v>
      </c>
      <c r="G118" t="s">
        <v>194</v>
      </c>
      <c r="H118">
        <v>20600</v>
      </c>
    </row>
    <row r="119" spans="1:8">
      <c r="A119" t="s">
        <v>126</v>
      </c>
      <c r="B119">
        <v>926</v>
      </c>
      <c r="C119">
        <v>117</v>
      </c>
      <c r="E119" s="3">
        <f t="shared" si="3"/>
        <v>7.7583438432640269E-5</v>
      </c>
      <c r="F119">
        <v>113</v>
      </c>
      <c r="G119" t="s">
        <v>194</v>
      </c>
      <c r="H119">
        <v>8195</v>
      </c>
    </row>
    <row r="120" spans="1:8">
      <c r="A120" t="s">
        <v>127</v>
      </c>
      <c r="B120">
        <v>12</v>
      </c>
      <c r="C120">
        <v>118</v>
      </c>
      <c r="E120" s="3">
        <f t="shared" si="3"/>
        <v>1.0054009300126169E-6</v>
      </c>
      <c r="F120">
        <v>0</v>
      </c>
      <c r="G120" t="s">
        <v>194</v>
      </c>
    </row>
    <row r="121" spans="1:8">
      <c r="A121" t="s">
        <v>128</v>
      </c>
      <c r="B121">
        <v>168</v>
      </c>
      <c r="C121">
        <v>119</v>
      </c>
      <c r="E121" s="3">
        <f t="shared" si="3"/>
        <v>1.4075613020176637E-5</v>
      </c>
      <c r="F121">
        <v>20</v>
      </c>
      <c r="G121" t="s">
        <v>194</v>
      </c>
      <c r="H121">
        <v>8400</v>
      </c>
    </row>
    <row r="122" spans="1:8">
      <c r="A122" t="s">
        <v>129</v>
      </c>
      <c r="B122">
        <v>4381</v>
      </c>
      <c r="C122">
        <v>120</v>
      </c>
      <c r="E122" s="3">
        <f t="shared" si="3"/>
        <v>3.6705512286543959E-4</v>
      </c>
      <c r="F122">
        <v>531</v>
      </c>
      <c r="G122" t="s">
        <v>194</v>
      </c>
      <c r="H122">
        <v>8250</v>
      </c>
    </row>
    <row r="123" spans="1:8">
      <c r="A123" t="s">
        <v>130</v>
      </c>
      <c r="B123">
        <v>5</v>
      </c>
      <c r="C123">
        <v>121</v>
      </c>
      <c r="E123" s="3">
        <f t="shared" si="3"/>
        <v>4.1891705417192371E-7</v>
      </c>
      <c r="F123">
        <v>3</v>
      </c>
      <c r="G123" t="s">
        <v>194</v>
      </c>
      <c r="H123">
        <v>1667</v>
      </c>
    </row>
    <row r="124" spans="1:8">
      <c r="A124" t="s">
        <v>131</v>
      </c>
      <c r="B124">
        <v>1</v>
      </c>
      <c r="C124">
        <v>122</v>
      </c>
      <c r="E124" s="3">
        <f t="shared" si="3"/>
        <v>8.3783410834384742E-8</v>
      </c>
      <c r="F124">
        <v>0</v>
      </c>
      <c r="G124" t="s">
        <v>194</v>
      </c>
    </row>
    <row r="125" spans="1:8">
      <c r="A125" t="s">
        <v>132</v>
      </c>
      <c r="B125">
        <v>220</v>
      </c>
      <c r="C125">
        <v>123</v>
      </c>
      <c r="E125" s="3">
        <f t="shared" si="3"/>
        <v>1.8432350383564643E-5</v>
      </c>
      <c r="F125">
        <v>19</v>
      </c>
      <c r="G125" t="s">
        <v>194</v>
      </c>
      <c r="H125">
        <v>11579</v>
      </c>
    </row>
    <row r="126" spans="1:8">
      <c r="A126" t="s">
        <v>133</v>
      </c>
      <c r="B126">
        <v>6</v>
      </c>
      <c r="C126">
        <v>124</v>
      </c>
      <c r="E126" s="3">
        <f t="shared" si="3"/>
        <v>5.0270046500630845E-7</v>
      </c>
      <c r="F126">
        <v>0</v>
      </c>
      <c r="G126" t="s">
        <v>194</v>
      </c>
    </row>
    <row r="127" spans="1:8">
      <c r="A127" t="s">
        <v>134</v>
      </c>
      <c r="B127">
        <v>2054</v>
      </c>
      <c r="C127">
        <v>125</v>
      </c>
      <c r="E127" s="3">
        <f t="shared" si="3"/>
        <v>1.7209112585382628E-4</v>
      </c>
      <c r="F127">
        <v>171</v>
      </c>
      <c r="G127" t="s">
        <v>194</v>
      </c>
      <c r="H127">
        <v>12012</v>
      </c>
    </row>
    <row r="128" spans="1:8">
      <c r="A128" t="s">
        <v>135</v>
      </c>
      <c r="B128">
        <v>687</v>
      </c>
      <c r="C128">
        <v>126</v>
      </c>
      <c r="E128" s="3">
        <f t="shared" si="3"/>
        <v>5.7559203243222317E-5</v>
      </c>
      <c r="F128">
        <v>72</v>
      </c>
      <c r="G128" t="s">
        <v>194</v>
      </c>
      <c r="H128">
        <v>9542</v>
      </c>
    </row>
    <row r="129" spans="1:8">
      <c r="A129" t="s">
        <v>136</v>
      </c>
      <c r="B129">
        <v>68</v>
      </c>
      <c r="C129">
        <v>127</v>
      </c>
      <c r="E129" s="3">
        <f t="shared" si="3"/>
        <v>5.6972719367381624E-6</v>
      </c>
      <c r="F129">
        <v>5</v>
      </c>
      <c r="G129" t="s">
        <v>194</v>
      </c>
      <c r="H129">
        <v>13600</v>
      </c>
    </row>
    <row r="130" spans="1:8">
      <c r="A130" t="s">
        <v>137</v>
      </c>
      <c r="B130">
        <v>126</v>
      </c>
      <c r="C130">
        <v>128</v>
      </c>
      <c r="E130" s="3">
        <f t="shared" si="3"/>
        <v>1.0556709765132477E-5</v>
      </c>
      <c r="F130">
        <v>53</v>
      </c>
      <c r="G130" t="s">
        <v>194</v>
      </c>
      <c r="H130">
        <v>2377</v>
      </c>
    </row>
    <row r="131" spans="1:8">
      <c r="A131" t="s">
        <v>138</v>
      </c>
      <c r="B131">
        <v>130</v>
      </c>
      <c r="C131">
        <v>129</v>
      </c>
      <c r="E131" s="3">
        <f t="shared" ref="E131:E162" si="4">B131/$B$2</f>
        <v>1.0891843408470016E-5</v>
      </c>
      <c r="F131">
        <v>22</v>
      </c>
      <c r="G131" t="s">
        <v>194</v>
      </c>
      <c r="H131">
        <v>5909</v>
      </c>
    </row>
    <row r="132" spans="1:8">
      <c r="A132" t="s">
        <v>139</v>
      </c>
      <c r="B132">
        <v>354</v>
      </c>
      <c r="C132">
        <v>130</v>
      </c>
      <c r="E132" s="3">
        <f t="shared" si="4"/>
        <v>2.96593274353722E-5</v>
      </c>
      <c r="F132">
        <v>0</v>
      </c>
      <c r="G132" t="s">
        <v>193</v>
      </c>
    </row>
    <row r="133" spans="1:8">
      <c r="A133" t="s">
        <v>140</v>
      </c>
      <c r="B133">
        <v>2</v>
      </c>
      <c r="C133">
        <v>131</v>
      </c>
      <c r="E133" s="3">
        <f t="shared" si="4"/>
        <v>1.6756682166876948E-7</v>
      </c>
      <c r="F133">
        <v>0</v>
      </c>
      <c r="G133" t="s">
        <v>193</v>
      </c>
    </row>
    <row r="134" spans="1:8">
      <c r="A134" t="s">
        <v>141</v>
      </c>
      <c r="B134">
        <v>39</v>
      </c>
      <c r="C134">
        <v>132</v>
      </c>
      <c r="E134" s="3">
        <f t="shared" si="4"/>
        <v>3.2675530225410049E-6</v>
      </c>
      <c r="F134">
        <v>0</v>
      </c>
      <c r="G134" t="s">
        <v>193</v>
      </c>
    </row>
    <row r="135" spans="1:8">
      <c r="A135" t="s">
        <v>142</v>
      </c>
      <c r="B135">
        <v>55</v>
      </c>
      <c r="C135">
        <v>133</v>
      </c>
      <c r="E135" s="3">
        <f t="shared" si="4"/>
        <v>4.6080875958911608E-6</v>
      </c>
      <c r="F135">
        <v>9</v>
      </c>
      <c r="G135" t="s">
        <v>194</v>
      </c>
      <c r="H135">
        <v>6111</v>
      </c>
    </row>
    <row r="136" spans="1:8">
      <c r="A136" t="s">
        <v>143</v>
      </c>
      <c r="B136">
        <v>100</v>
      </c>
      <c r="C136">
        <v>134</v>
      </c>
      <c r="E136" s="3">
        <f t="shared" si="4"/>
        <v>8.3783410834384742E-6</v>
      </c>
      <c r="F136">
        <v>8</v>
      </c>
      <c r="G136" t="s">
        <v>194</v>
      </c>
      <c r="H136">
        <v>12500</v>
      </c>
    </row>
    <row r="137" spans="1:8">
      <c r="A137" t="s">
        <v>144</v>
      </c>
      <c r="B137">
        <v>821</v>
      </c>
      <c r="C137">
        <v>135</v>
      </c>
      <c r="E137" s="3">
        <f t="shared" si="4"/>
        <v>6.878618029502987E-5</v>
      </c>
      <c r="F137">
        <v>48</v>
      </c>
      <c r="G137" t="s">
        <v>194</v>
      </c>
      <c r="H137">
        <v>17104</v>
      </c>
    </row>
    <row r="138" spans="1:8">
      <c r="A138" t="s">
        <v>145</v>
      </c>
      <c r="B138">
        <v>10</v>
      </c>
      <c r="C138">
        <v>136</v>
      </c>
      <c r="E138" s="3">
        <f t="shared" si="4"/>
        <v>8.3783410834384742E-7</v>
      </c>
      <c r="F138">
        <v>0</v>
      </c>
      <c r="G138" t="s">
        <v>193</v>
      </c>
    </row>
    <row r="139" spans="1:8">
      <c r="A139" t="s">
        <v>146</v>
      </c>
      <c r="B139">
        <v>50</v>
      </c>
      <c r="C139">
        <v>137</v>
      </c>
      <c r="E139" s="3">
        <f t="shared" si="4"/>
        <v>4.1891705417192371E-6</v>
      </c>
      <c r="F139">
        <v>7</v>
      </c>
      <c r="G139" t="s">
        <v>194</v>
      </c>
      <c r="H139">
        <v>7143</v>
      </c>
    </row>
    <row r="140" spans="1:8">
      <c r="A140" t="s">
        <v>147</v>
      </c>
      <c r="B140">
        <v>12</v>
      </c>
      <c r="C140">
        <v>138</v>
      </c>
      <c r="E140" s="3">
        <f t="shared" si="4"/>
        <v>1.0054009300126169E-6</v>
      </c>
      <c r="F140">
        <v>1</v>
      </c>
      <c r="G140" t="s">
        <v>194</v>
      </c>
      <c r="H140">
        <v>12000</v>
      </c>
    </row>
    <row r="141" spans="1:8">
      <c r="A141" t="s">
        <v>148</v>
      </c>
      <c r="B141">
        <v>8</v>
      </c>
      <c r="C141">
        <v>139</v>
      </c>
      <c r="E141" s="3">
        <f t="shared" si="4"/>
        <v>6.7026728667507793E-7</v>
      </c>
      <c r="F141">
        <v>0</v>
      </c>
      <c r="G141" t="s">
        <v>193</v>
      </c>
    </row>
    <row r="142" spans="1:8">
      <c r="A142" t="s">
        <v>149</v>
      </c>
      <c r="B142">
        <v>106</v>
      </c>
      <c r="C142">
        <v>140</v>
      </c>
      <c r="E142" s="3">
        <f t="shared" si="4"/>
        <v>8.8810415484447826E-6</v>
      </c>
      <c r="F142">
        <v>5</v>
      </c>
      <c r="G142" t="s">
        <v>194</v>
      </c>
      <c r="H142">
        <v>21200</v>
      </c>
    </row>
    <row r="143" spans="1:8">
      <c r="A143" t="s">
        <v>150</v>
      </c>
      <c r="B143">
        <v>5</v>
      </c>
      <c r="C143">
        <v>141</v>
      </c>
      <c r="E143" s="3">
        <f t="shared" si="4"/>
        <v>4.1891705417192371E-7</v>
      </c>
      <c r="F143">
        <v>0</v>
      </c>
      <c r="G143" t="s">
        <v>193</v>
      </c>
    </row>
    <row r="144" spans="1:8">
      <c r="A144" t="s">
        <v>151</v>
      </c>
      <c r="B144">
        <v>19</v>
      </c>
      <c r="C144">
        <v>142</v>
      </c>
      <c r="E144" s="3">
        <f t="shared" si="4"/>
        <v>1.5918848058533101E-6</v>
      </c>
      <c r="F144">
        <v>1</v>
      </c>
      <c r="G144" t="s">
        <v>194</v>
      </c>
      <c r="H144">
        <v>19000</v>
      </c>
    </row>
    <row r="145" spans="1:8">
      <c r="A145" t="s">
        <v>152</v>
      </c>
      <c r="B145">
        <v>5</v>
      </c>
      <c r="C145">
        <v>143</v>
      </c>
      <c r="E145" s="3">
        <f t="shared" si="4"/>
        <v>4.1891705417192371E-7</v>
      </c>
      <c r="F145">
        <v>2</v>
      </c>
      <c r="G145" t="s">
        <v>194</v>
      </c>
      <c r="H145">
        <v>2500</v>
      </c>
    </row>
    <row r="146" spans="1:8">
      <c r="A146" t="s">
        <v>153</v>
      </c>
      <c r="B146">
        <v>18</v>
      </c>
      <c r="C146">
        <v>144</v>
      </c>
      <c r="E146" s="3">
        <f t="shared" si="4"/>
        <v>1.5081013950189254E-6</v>
      </c>
      <c r="F146">
        <v>1</v>
      </c>
      <c r="G146" t="s">
        <v>194</v>
      </c>
      <c r="H146">
        <v>18000</v>
      </c>
    </row>
    <row r="147" spans="1:8">
      <c r="A147" t="s">
        <v>154</v>
      </c>
      <c r="B147">
        <v>46</v>
      </c>
      <c r="C147">
        <v>145</v>
      </c>
      <c r="E147" s="3">
        <f t="shared" si="4"/>
        <v>3.8540368983816981E-6</v>
      </c>
      <c r="F147">
        <v>9</v>
      </c>
      <c r="G147" t="s">
        <v>194</v>
      </c>
      <c r="H147">
        <v>5111</v>
      </c>
    </row>
    <row r="148" spans="1:8">
      <c r="A148" t="s">
        <v>155</v>
      </c>
      <c r="B148">
        <v>22</v>
      </c>
      <c r="C148">
        <v>146</v>
      </c>
      <c r="E148" s="3">
        <f t="shared" si="4"/>
        <v>1.8432350383564643E-6</v>
      </c>
      <c r="F148">
        <v>3</v>
      </c>
      <c r="G148" t="s">
        <v>194</v>
      </c>
      <c r="H148">
        <v>7333</v>
      </c>
    </row>
    <row r="149" spans="1:8">
      <c r="A149" t="s">
        <v>156</v>
      </c>
      <c r="B149">
        <v>8</v>
      </c>
      <c r="C149">
        <v>147</v>
      </c>
      <c r="E149" s="3">
        <f t="shared" si="4"/>
        <v>6.7026728667507793E-7</v>
      </c>
      <c r="F149">
        <v>0</v>
      </c>
      <c r="G149" t="s">
        <v>194</v>
      </c>
    </row>
    <row r="150" spans="1:8">
      <c r="A150" t="s">
        <v>157</v>
      </c>
      <c r="B150">
        <v>54</v>
      </c>
      <c r="C150">
        <v>148</v>
      </c>
      <c r="E150" s="3">
        <f t="shared" si="4"/>
        <v>4.5243041850567761E-6</v>
      </c>
      <c r="F150">
        <v>8</v>
      </c>
      <c r="G150" t="s">
        <v>194</v>
      </c>
      <c r="H150">
        <v>6750</v>
      </c>
    </row>
    <row r="151" spans="1:8">
      <c r="A151" t="s">
        <v>158</v>
      </c>
      <c r="B151">
        <v>347</v>
      </c>
      <c r="C151">
        <v>149</v>
      </c>
      <c r="E151" s="3">
        <f t="shared" si="4"/>
        <v>2.9072843559531508E-5</v>
      </c>
      <c r="F151">
        <v>88</v>
      </c>
      <c r="G151" t="s">
        <v>194</v>
      </c>
      <c r="H151">
        <v>3943</v>
      </c>
    </row>
    <row r="152" spans="1:8">
      <c r="A152" t="s">
        <v>159</v>
      </c>
      <c r="B152">
        <v>2041</v>
      </c>
      <c r="C152">
        <v>150</v>
      </c>
      <c r="E152" s="3">
        <f t="shared" si="4"/>
        <v>1.7100194151297926E-4</v>
      </c>
      <c r="F152">
        <v>120</v>
      </c>
      <c r="G152" t="s">
        <v>194</v>
      </c>
      <c r="H152">
        <v>17008</v>
      </c>
    </row>
    <row r="153" spans="1:8">
      <c r="A153" t="s">
        <v>160</v>
      </c>
      <c r="B153">
        <v>34</v>
      </c>
      <c r="C153">
        <v>151</v>
      </c>
      <c r="E153" s="3">
        <f t="shared" si="4"/>
        <v>2.8486359683690812E-6</v>
      </c>
      <c r="F153">
        <v>2</v>
      </c>
      <c r="G153" t="s">
        <v>194</v>
      </c>
      <c r="H153">
        <v>17000</v>
      </c>
    </row>
    <row r="154" spans="1:8">
      <c r="A154" t="s">
        <v>161</v>
      </c>
      <c r="B154">
        <v>529</v>
      </c>
      <c r="C154">
        <v>152</v>
      </c>
      <c r="E154" s="3">
        <f t="shared" si="4"/>
        <v>4.4321424331389529E-5</v>
      </c>
      <c r="F154">
        <v>61</v>
      </c>
      <c r="G154" t="s">
        <v>194</v>
      </c>
      <c r="H154">
        <v>8672</v>
      </c>
    </row>
    <row r="155" spans="1:8">
      <c r="A155" t="s">
        <v>162</v>
      </c>
      <c r="B155">
        <v>40</v>
      </c>
      <c r="C155">
        <v>153</v>
      </c>
      <c r="E155" s="3">
        <f t="shared" si="4"/>
        <v>3.3513364333753897E-6</v>
      </c>
      <c r="F155">
        <v>0</v>
      </c>
      <c r="G155" t="s">
        <v>193</v>
      </c>
    </row>
    <row r="156" spans="1:8">
      <c r="A156" t="s">
        <v>163</v>
      </c>
      <c r="B156">
        <v>9</v>
      </c>
      <c r="C156">
        <v>154</v>
      </c>
      <c r="E156" s="3">
        <f t="shared" si="4"/>
        <v>7.5405069750946268E-7</v>
      </c>
      <c r="F156">
        <v>0</v>
      </c>
      <c r="G156" t="s">
        <v>194</v>
      </c>
    </row>
    <row r="157" spans="1:8">
      <c r="A157" t="s">
        <v>164</v>
      </c>
      <c r="B157">
        <v>198</v>
      </c>
      <c r="C157">
        <v>155</v>
      </c>
      <c r="E157" s="3">
        <f t="shared" si="4"/>
        <v>1.6589115345208181E-5</v>
      </c>
      <c r="F157">
        <v>65</v>
      </c>
      <c r="G157" t="s">
        <v>194</v>
      </c>
      <c r="H157">
        <v>3046</v>
      </c>
    </row>
    <row r="158" spans="1:8">
      <c r="A158" t="s">
        <v>165</v>
      </c>
      <c r="B158">
        <v>304</v>
      </c>
      <c r="C158">
        <v>156</v>
      </c>
      <c r="E158" s="3">
        <f t="shared" si="4"/>
        <v>2.5470156893652962E-5</v>
      </c>
      <c r="F158">
        <v>17</v>
      </c>
      <c r="G158" t="s">
        <v>194</v>
      </c>
      <c r="H158">
        <v>17882</v>
      </c>
    </row>
    <row r="159" spans="1:8">
      <c r="A159" t="s">
        <v>166</v>
      </c>
      <c r="B159">
        <v>10</v>
      </c>
      <c r="C159">
        <v>157</v>
      </c>
      <c r="E159" s="3">
        <f t="shared" si="4"/>
        <v>8.3783410834384742E-7</v>
      </c>
      <c r="F159">
        <v>1</v>
      </c>
      <c r="G159" t="s">
        <v>194</v>
      </c>
      <c r="H159">
        <v>10000</v>
      </c>
    </row>
    <row r="160" spans="1:8">
      <c r="A160" t="s">
        <v>167</v>
      </c>
      <c r="B160">
        <v>3</v>
      </c>
      <c r="C160">
        <v>158</v>
      </c>
      <c r="E160" s="3">
        <f t="shared" si="4"/>
        <v>2.5135023250315423E-7</v>
      </c>
      <c r="F160">
        <v>0</v>
      </c>
      <c r="G160" t="s">
        <v>194</v>
      </c>
    </row>
    <row r="161" spans="1:8">
      <c r="A161" t="s">
        <v>168</v>
      </c>
      <c r="B161">
        <v>893</v>
      </c>
      <c r="C161">
        <v>159</v>
      </c>
      <c r="E161" s="3">
        <f t="shared" si="4"/>
        <v>7.4818585875105579E-5</v>
      </c>
      <c r="F161">
        <v>143</v>
      </c>
      <c r="G161" t="s">
        <v>194</v>
      </c>
      <c r="H161">
        <v>6245</v>
      </c>
    </row>
    <row r="162" spans="1:8">
      <c r="A162" t="s">
        <v>169</v>
      </c>
      <c r="B162">
        <v>2435</v>
      </c>
      <c r="C162">
        <v>160</v>
      </c>
      <c r="E162" s="3">
        <f t="shared" si="4"/>
        <v>2.0401260538172684E-4</v>
      </c>
      <c r="F162">
        <v>1011</v>
      </c>
      <c r="G162" t="s">
        <v>194</v>
      </c>
      <c r="H162">
        <v>2409</v>
      </c>
    </row>
    <row r="163" spans="1:8">
      <c r="A163" t="s">
        <v>170</v>
      </c>
      <c r="B163">
        <v>258</v>
      </c>
      <c r="C163">
        <v>161</v>
      </c>
      <c r="E163" s="3">
        <f t="shared" ref="E163:E180" si="5">B163/$B$2</f>
        <v>2.1616119995271265E-5</v>
      </c>
      <c r="F163">
        <v>33</v>
      </c>
      <c r="G163" t="s">
        <v>194</v>
      </c>
      <c r="H163">
        <v>7818</v>
      </c>
    </row>
    <row r="164" spans="1:8">
      <c r="A164" t="s">
        <v>171</v>
      </c>
      <c r="B164">
        <v>2</v>
      </c>
      <c r="C164">
        <v>162</v>
      </c>
      <c r="E164" s="3">
        <f t="shared" si="5"/>
        <v>1.6756682166876948E-7</v>
      </c>
      <c r="F164">
        <v>1</v>
      </c>
      <c r="G164" t="s">
        <v>194</v>
      </c>
      <c r="H164">
        <v>2000</v>
      </c>
    </row>
    <row r="165" spans="1:8">
      <c r="A165" t="s">
        <v>172</v>
      </c>
      <c r="B165">
        <v>56</v>
      </c>
      <c r="C165">
        <v>163</v>
      </c>
      <c r="E165" s="3">
        <f t="shared" si="5"/>
        <v>4.6918710067255455E-6</v>
      </c>
      <c r="F165">
        <v>3</v>
      </c>
      <c r="G165" t="s">
        <v>194</v>
      </c>
      <c r="H165">
        <v>18667</v>
      </c>
    </row>
    <row r="166" spans="1:8">
      <c r="A166" t="s">
        <v>173</v>
      </c>
      <c r="B166">
        <v>12</v>
      </c>
      <c r="C166">
        <v>164</v>
      </c>
      <c r="E166" s="3">
        <f t="shared" si="5"/>
        <v>1.0054009300126169E-6</v>
      </c>
      <c r="F166">
        <v>5</v>
      </c>
      <c r="G166" t="s">
        <v>194</v>
      </c>
      <c r="H166">
        <v>2400</v>
      </c>
    </row>
    <row r="167" spans="1:8">
      <c r="A167" t="s">
        <v>174</v>
      </c>
      <c r="B167">
        <v>1136</v>
      </c>
      <c r="C167">
        <v>165</v>
      </c>
      <c r="E167" s="3">
        <f t="shared" si="5"/>
        <v>9.5177954707861067E-5</v>
      </c>
      <c r="F167">
        <v>366</v>
      </c>
      <c r="G167" t="s">
        <v>194</v>
      </c>
      <c r="H167">
        <v>3104</v>
      </c>
    </row>
    <row r="168" spans="1:8">
      <c r="A168" t="s">
        <v>175</v>
      </c>
      <c r="B168">
        <v>161</v>
      </c>
      <c r="C168">
        <v>166</v>
      </c>
      <c r="E168" s="3">
        <f t="shared" si="5"/>
        <v>1.3489129144335944E-5</v>
      </c>
      <c r="F168">
        <v>42</v>
      </c>
      <c r="G168" t="s">
        <v>194</v>
      </c>
      <c r="H168">
        <v>3833</v>
      </c>
    </row>
    <row r="169" spans="1:8">
      <c r="A169" t="s">
        <v>176</v>
      </c>
      <c r="B169">
        <v>287</v>
      </c>
      <c r="C169">
        <v>167</v>
      </c>
      <c r="E169" s="3">
        <f t="shared" si="5"/>
        <v>2.4045838909468423E-5</v>
      </c>
      <c r="F169">
        <v>80</v>
      </c>
      <c r="G169" t="s">
        <v>194</v>
      </c>
      <c r="H169">
        <v>3588</v>
      </c>
    </row>
    <row r="170" spans="1:8">
      <c r="A170" t="s">
        <v>177</v>
      </c>
      <c r="B170">
        <v>562</v>
      </c>
      <c r="C170">
        <v>168</v>
      </c>
      <c r="E170" s="3">
        <f t="shared" si="5"/>
        <v>4.7086276888924227E-5</v>
      </c>
      <c r="F170">
        <v>34</v>
      </c>
      <c r="G170" t="s">
        <v>194</v>
      </c>
      <c r="H170">
        <v>16529</v>
      </c>
    </row>
    <row r="171" spans="1:8">
      <c r="A171" t="s">
        <v>178</v>
      </c>
      <c r="B171">
        <v>3926</v>
      </c>
      <c r="C171">
        <v>169</v>
      </c>
      <c r="E171" s="3">
        <f t="shared" si="5"/>
        <v>3.289336709357945E-4</v>
      </c>
      <c r="F171">
        <v>142</v>
      </c>
      <c r="G171" t="s">
        <v>194</v>
      </c>
      <c r="H171">
        <v>27648</v>
      </c>
    </row>
    <row r="172" spans="1:8">
      <c r="A172" t="s">
        <v>179</v>
      </c>
      <c r="B172">
        <v>1298</v>
      </c>
      <c r="C172">
        <v>170</v>
      </c>
      <c r="E172" s="3">
        <f t="shared" si="5"/>
        <v>1.087508672630314E-4</v>
      </c>
      <c r="F172">
        <v>125</v>
      </c>
      <c r="G172" t="s">
        <v>194</v>
      </c>
      <c r="H172">
        <v>10384</v>
      </c>
    </row>
    <row r="173" spans="1:8">
      <c r="A173" t="s">
        <v>180</v>
      </c>
      <c r="B173">
        <v>1643</v>
      </c>
      <c r="C173">
        <v>171</v>
      </c>
      <c r="E173" s="3">
        <f t="shared" si="5"/>
        <v>1.3765614400089413E-4</v>
      </c>
      <c r="F173">
        <v>87</v>
      </c>
      <c r="G173" t="s">
        <v>194</v>
      </c>
      <c r="H173">
        <v>18885</v>
      </c>
    </row>
    <row r="174" spans="1:8">
      <c r="A174" t="s">
        <v>181</v>
      </c>
      <c r="B174">
        <v>264</v>
      </c>
      <c r="C174">
        <v>172</v>
      </c>
      <c r="E174" s="3">
        <f t="shared" si="5"/>
        <v>2.2118820460277572E-5</v>
      </c>
      <c r="F174">
        <v>14</v>
      </c>
      <c r="G174" t="s">
        <v>194</v>
      </c>
      <c r="H174">
        <v>18857</v>
      </c>
    </row>
    <row r="175" spans="1:8">
      <c r="A175" t="s">
        <v>182</v>
      </c>
      <c r="B175">
        <v>5910</v>
      </c>
      <c r="C175">
        <v>173</v>
      </c>
      <c r="E175" s="3">
        <f t="shared" si="5"/>
        <v>4.9515995803121383E-4</v>
      </c>
      <c r="F175">
        <v>338</v>
      </c>
      <c r="G175" t="s">
        <v>194</v>
      </c>
      <c r="H175">
        <v>17485</v>
      </c>
    </row>
    <row r="176" spans="1:8">
      <c r="A176" t="s">
        <v>183</v>
      </c>
      <c r="B176">
        <v>4859</v>
      </c>
      <c r="C176">
        <v>174</v>
      </c>
      <c r="E176" s="3">
        <f t="shared" si="5"/>
        <v>4.071035932442755E-4</v>
      </c>
      <c r="F176">
        <v>255</v>
      </c>
      <c r="G176" t="s">
        <v>194</v>
      </c>
      <c r="H176">
        <v>19055</v>
      </c>
    </row>
    <row r="177" spans="1:8">
      <c r="A177" t="s">
        <v>184</v>
      </c>
      <c r="B177">
        <v>2</v>
      </c>
      <c r="C177">
        <v>175</v>
      </c>
      <c r="E177" s="3">
        <f t="shared" si="5"/>
        <v>1.6756682166876948E-7</v>
      </c>
      <c r="F177">
        <v>0</v>
      </c>
      <c r="G177" t="s">
        <v>194</v>
      </c>
    </row>
    <row r="178" spans="1:8">
      <c r="A178" t="s">
        <v>185</v>
      </c>
      <c r="B178">
        <v>4048</v>
      </c>
      <c r="C178">
        <v>176</v>
      </c>
      <c r="E178" s="3">
        <f t="shared" si="5"/>
        <v>3.3915524705758945E-4</v>
      </c>
      <c r="F178">
        <v>257</v>
      </c>
      <c r="G178" t="s">
        <v>194</v>
      </c>
      <c r="H178">
        <v>15751</v>
      </c>
    </row>
    <row r="179" spans="1:8">
      <c r="A179" t="s">
        <v>186</v>
      </c>
      <c r="B179">
        <v>1925</v>
      </c>
      <c r="C179">
        <v>177</v>
      </c>
      <c r="E179" s="3">
        <f t="shared" si="5"/>
        <v>1.6128306585619064E-4</v>
      </c>
      <c r="F179">
        <v>993</v>
      </c>
      <c r="G179" t="s">
        <v>194</v>
      </c>
      <c r="H179">
        <v>1939</v>
      </c>
    </row>
    <row r="180" spans="1:8">
      <c r="A180" t="s">
        <v>187</v>
      </c>
      <c r="B180">
        <v>3989</v>
      </c>
      <c r="C180">
        <v>178</v>
      </c>
      <c r="E180" s="3">
        <f t="shared" si="5"/>
        <v>3.3421202581836076E-4</v>
      </c>
      <c r="F180">
        <v>217</v>
      </c>
      <c r="G180" t="s">
        <v>194</v>
      </c>
      <c r="H180">
        <v>18382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5AEC2-E7EE-B744-9990-7753D7C55D46}">
  <dimension ref="A1:J223"/>
  <sheetViews>
    <sheetView workbookViewId="0">
      <selection activeCell="J4" sqref="J4"/>
    </sheetView>
  </sheetViews>
  <sheetFormatPr baseColWidth="10" defaultRowHeight="20"/>
  <cols>
    <col min="7" max="7" width="13.85546875" bestFit="1" customWidth="1"/>
  </cols>
  <sheetData>
    <row r="1" spans="1:10">
      <c r="A1" t="s">
        <v>279</v>
      </c>
      <c r="B1" t="s">
        <v>277</v>
      </c>
      <c r="C1" t="s">
        <v>278</v>
      </c>
      <c r="D1" t="s">
        <v>191</v>
      </c>
      <c r="E1" t="s">
        <v>192</v>
      </c>
      <c r="H1" t="s">
        <v>280</v>
      </c>
      <c r="J1" t="s">
        <v>196</v>
      </c>
    </row>
    <row r="2" spans="1:10">
      <c r="A2" t="s">
        <v>9</v>
      </c>
      <c r="B2">
        <v>12781456</v>
      </c>
      <c r="C2">
        <v>0</v>
      </c>
      <c r="D2" t="s">
        <v>193</v>
      </c>
      <c r="J2" t="s">
        <v>305</v>
      </c>
    </row>
    <row r="3" spans="1:10">
      <c r="A3" t="s">
        <v>12</v>
      </c>
      <c r="B3">
        <v>4311063</v>
      </c>
      <c r="C3">
        <v>637403</v>
      </c>
      <c r="D3" t="s">
        <v>194</v>
      </c>
      <c r="E3">
        <v>6763</v>
      </c>
      <c r="F3">
        <v>1</v>
      </c>
      <c r="G3" t="s">
        <v>200</v>
      </c>
      <c r="H3" s="3">
        <f>B3/$B$2</f>
        <v>0.33729044640923539</v>
      </c>
      <c r="J3" t="s">
        <v>689</v>
      </c>
    </row>
    <row r="4" spans="1:10">
      <c r="A4" t="s">
        <v>26</v>
      </c>
      <c r="B4">
        <v>1260251</v>
      </c>
      <c r="C4">
        <v>128033</v>
      </c>
      <c r="D4" t="s">
        <v>194</v>
      </c>
      <c r="E4">
        <v>9843</v>
      </c>
      <c r="F4">
        <v>2</v>
      </c>
      <c r="G4" t="s">
        <v>226</v>
      </c>
      <c r="H4" s="3">
        <f t="shared" ref="H4:H67" si="0">B4/$B$2</f>
        <v>9.8599956061343877E-2</v>
      </c>
    </row>
    <row r="5" spans="1:10">
      <c r="A5" t="s">
        <v>11</v>
      </c>
      <c r="B5">
        <v>1055942</v>
      </c>
      <c r="C5">
        <v>142834</v>
      </c>
      <c r="D5" t="s">
        <v>194</v>
      </c>
      <c r="E5">
        <v>7393</v>
      </c>
      <c r="F5">
        <v>3</v>
      </c>
      <c r="G5" t="s">
        <v>199</v>
      </c>
      <c r="H5" s="3">
        <f t="shared" si="0"/>
        <v>8.2615157459369259E-2</v>
      </c>
    </row>
    <row r="6" spans="1:10">
      <c r="A6" t="s">
        <v>19</v>
      </c>
      <c r="B6">
        <v>530176</v>
      </c>
      <c r="C6">
        <v>59802</v>
      </c>
      <c r="D6" t="s">
        <v>194</v>
      </c>
      <c r="E6">
        <v>8866</v>
      </c>
      <c r="F6">
        <v>4</v>
      </c>
      <c r="G6" t="s">
        <v>214</v>
      </c>
      <c r="H6" s="3">
        <f t="shared" si="0"/>
        <v>4.1480094286597706E-2</v>
      </c>
    </row>
    <row r="7" spans="1:10">
      <c r="A7" t="s">
        <v>20</v>
      </c>
      <c r="B7">
        <v>383703</v>
      </c>
      <c r="C7">
        <v>51905</v>
      </c>
      <c r="D7" t="s">
        <v>194</v>
      </c>
      <c r="E7">
        <v>7392</v>
      </c>
      <c r="F7">
        <v>5</v>
      </c>
      <c r="G7" t="s">
        <v>215</v>
      </c>
      <c r="H7" s="3">
        <f t="shared" si="0"/>
        <v>3.0020288768353151E-2</v>
      </c>
    </row>
    <row r="8" spans="1:10">
      <c r="A8" t="s">
        <v>14</v>
      </c>
      <c r="B8">
        <v>375335</v>
      </c>
      <c r="C8">
        <v>26517</v>
      </c>
      <c r="D8" t="s">
        <v>194</v>
      </c>
      <c r="E8">
        <v>14155</v>
      </c>
      <c r="F8">
        <v>6</v>
      </c>
      <c r="G8" t="s">
        <v>204</v>
      </c>
      <c r="H8" s="3">
        <f t="shared" si="0"/>
        <v>2.9365590273909326E-2</v>
      </c>
    </row>
    <row r="9" spans="1:10">
      <c r="A9" t="s">
        <v>16</v>
      </c>
      <c r="B9">
        <v>321097</v>
      </c>
      <c r="C9">
        <v>49860</v>
      </c>
      <c r="D9" t="s">
        <v>194</v>
      </c>
      <c r="E9">
        <v>6440</v>
      </c>
      <c r="F9">
        <v>7</v>
      </c>
      <c r="G9" t="s">
        <v>208</v>
      </c>
      <c r="H9" s="3">
        <f t="shared" si="0"/>
        <v>2.5122098765586645E-2</v>
      </c>
    </row>
    <row r="10" spans="1:10">
      <c r="A10" t="s">
        <v>68</v>
      </c>
      <c r="B10">
        <v>277685</v>
      </c>
      <c r="C10">
        <v>0</v>
      </c>
      <c r="D10" t="s">
        <v>193</v>
      </c>
      <c r="F10">
        <v>8</v>
      </c>
      <c r="G10" t="s">
        <v>282</v>
      </c>
      <c r="H10" s="3">
        <f t="shared" si="0"/>
        <v>2.1725615610615881E-2</v>
      </c>
    </row>
    <row r="11" spans="1:10">
      <c r="A11" t="s">
        <v>24</v>
      </c>
      <c r="B11">
        <v>263414</v>
      </c>
      <c r="C11">
        <v>0</v>
      </c>
      <c r="D11" t="s">
        <v>193</v>
      </c>
      <c r="F11">
        <v>9</v>
      </c>
      <c r="G11" t="s">
        <v>223</v>
      </c>
      <c r="H11" s="3">
        <f t="shared" si="0"/>
        <v>2.0609076149070968E-2</v>
      </c>
    </row>
    <row r="12" spans="1:10">
      <c r="A12" t="s">
        <v>18</v>
      </c>
      <c r="B12">
        <v>259540</v>
      </c>
      <c r="C12">
        <v>30259</v>
      </c>
      <c r="D12" t="s">
        <v>194</v>
      </c>
      <c r="E12">
        <v>8577</v>
      </c>
      <c r="F12">
        <v>10</v>
      </c>
      <c r="G12" t="s">
        <v>212</v>
      </c>
      <c r="H12" s="3">
        <f t="shared" si="0"/>
        <v>2.0305980789669033E-2</v>
      </c>
    </row>
    <row r="13" spans="1:10">
      <c r="A13" t="s">
        <v>29</v>
      </c>
      <c r="B13">
        <v>246544</v>
      </c>
      <c r="C13">
        <v>34597</v>
      </c>
      <c r="D13" t="s">
        <v>194</v>
      </c>
      <c r="E13">
        <v>7126</v>
      </c>
      <c r="F13">
        <v>11</v>
      </c>
      <c r="G13" t="s">
        <v>231</v>
      </c>
      <c r="H13" s="3">
        <f t="shared" si="0"/>
        <v>1.9289195221577259E-2</v>
      </c>
    </row>
    <row r="14" spans="1:10">
      <c r="A14" t="s">
        <v>28</v>
      </c>
      <c r="B14">
        <v>234247</v>
      </c>
      <c r="C14">
        <v>34200</v>
      </c>
      <c r="D14" t="s">
        <v>194</v>
      </c>
      <c r="E14">
        <v>6849</v>
      </c>
      <c r="F14">
        <v>12</v>
      </c>
      <c r="G14" t="s">
        <v>229</v>
      </c>
      <c r="H14" s="3">
        <f t="shared" si="0"/>
        <v>1.832709825860215E-2</v>
      </c>
    </row>
    <row r="15" spans="1:10">
      <c r="A15" t="s">
        <v>36</v>
      </c>
      <c r="B15">
        <v>201000</v>
      </c>
      <c r="C15">
        <v>28481</v>
      </c>
      <c r="D15" t="s">
        <v>194</v>
      </c>
      <c r="E15">
        <v>7057</v>
      </c>
      <c r="F15">
        <v>13</v>
      </c>
      <c r="G15" t="s">
        <v>284</v>
      </c>
      <c r="H15" s="3">
        <f t="shared" si="0"/>
        <v>1.5725907909083285E-2</v>
      </c>
    </row>
    <row r="16" spans="1:10">
      <c r="A16" t="s">
        <v>10</v>
      </c>
      <c r="B16">
        <v>193280</v>
      </c>
      <c r="C16">
        <v>7359</v>
      </c>
      <c r="D16" t="s">
        <v>194</v>
      </c>
      <c r="E16">
        <v>26264</v>
      </c>
      <c r="F16">
        <v>14</v>
      </c>
      <c r="G16" t="s">
        <v>197</v>
      </c>
      <c r="H16" s="3">
        <f t="shared" si="0"/>
        <v>1.5121907864017996E-2</v>
      </c>
    </row>
    <row r="17" spans="1:8">
      <c r="A17" t="s">
        <v>23</v>
      </c>
      <c r="B17">
        <v>174074</v>
      </c>
      <c r="C17">
        <v>25153</v>
      </c>
      <c r="D17" t="s">
        <v>194</v>
      </c>
      <c r="E17">
        <v>6921</v>
      </c>
      <c r="F17">
        <v>15</v>
      </c>
      <c r="G17" t="s">
        <v>221</v>
      </c>
      <c r="H17" s="3">
        <f t="shared" si="0"/>
        <v>1.3619262156048575E-2</v>
      </c>
    </row>
    <row r="18" spans="1:8">
      <c r="A18" t="s">
        <v>54</v>
      </c>
      <c r="B18">
        <v>166019</v>
      </c>
      <c r="C18">
        <v>9789</v>
      </c>
      <c r="D18" t="s">
        <v>194</v>
      </c>
      <c r="E18">
        <v>16960</v>
      </c>
      <c r="F18">
        <v>16</v>
      </c>
      <c r="G18" t="s">
        <v>286</v>
      </c>
      <c r="H18" s="3">
        <f t="shared" si="0"/>
        <v>1.2989052264468148E-2</v>
      </c>
    </row>
    <row r="19" spans="1:8">
      <c r="A19" t="s">
        <v>22</v>
      </c>
      <c r="B19">
        <v>150073</v>
      </c>
      <c r="C19">
        <v>10602</v>
      </c>
      <c r="D19" t="s">
        <v>194</v>
      </c>
      <c r="E19">
        <v>14155</v>
      </c>
      <c r="F19">
        <v>17</v>
      </c>
      <c r="G19" t="s">
        <v>219</v>
      </c>
      <c r="H19" s="3">
        <f t="shared" si="0"/>
        <v>1.1741463570347541E-2</v>
      </c>
    </row>
    <row r="20" spans="1:8">
      <c r="A20" t="s">
        <v>53</v>
      </c>
      <c r="B20">
        <v>132081</v>
      </c>
      <c r="C20">
        <v>15777</v>
      </c>
      <c r="D20" t="s">
        <v>194</v>
      </c>
      <c r="E20">
        <v>8372</v>
      </c>
      <c r="F20">
        <v>18</v>
      </c>
      <c r="G20" t="s">
        <v>288</v>
      </c>
      <c r="H20" s="3">
        <f t="shared" si="0"/>
        <v>1.0333799216615071E-2</v>
      </c>
    </row>
    <row r="21" spans="1:8">
      <c r="A21" t="s">
        <v>35</v>
      </c>
      <c r="B21">
        <v>128589</v>
      </c>
      <c r="C21">
        <v>13417</v>
      </c>
      <c r="D21" t="s">
        <v>194</v>
      </c>
      <c r="E21">
        <v>9584</v>
      </c>
      <c r="F21">
        <v>19</v>
      </c>
      <c r="G21" t="s">
        <v>290</v>
      </c>
      <c r="H21" s="3">
        <f t="shared" si="0"/>
        <v>1.0060590906075176E-2</v>
      </c>
    </row>
    <row r="22" spans="1:8">
      <c r="A22" t="s">
        <v>31</v>
      </c>
      <c r="B22">
        <v>122118</v>
      </c>
      <c r="C22">
        <v>15433</v>
      </c>
      <c r="D22" t="s">
        <v>194</v>
      </c>
      <c r="E22">
        <v>7913</v>
      </c>
      <c r="F22">
        <v>20</v>
      </c>
      <c r="G22" t="s">
        <v>292</v>
      </c>
      <c r="H22" s="3">
        <f t="shared" si="0"/>
        <v>9.5543105574200631E-3</v>
      </c>
    </row>
    <row r="23" spans="1:8">
      <c r="A23" t="s">
        <v>33</v>
      </c>
      <c r="B23">
        <v>118173</v>
      </c>
      <c r="C23">
        <v>13681</v>
      </c>
      <c r="D23" t="s">
        <v>194</v>
      </c>
      <c r="E23">
        <v>8638</v>
      </c>
      <c r="H23" s="3">
        <f t="shared" si="0"/>
        <v>9.2456602753238758E-3</v>
      </c>
    </row>
    <row r="24" spans="1:8">
      <c r="A24" t="s">
        <v>21</v>
      </c>
      <c r="B24">
        <v>90185</v>
      </c>
      <c r="C24">
        <v>7128</v>
      </c>
      <c r="D24" t="s">
        <v>194</v>
      </c>
      <c r="E24">
        <v>12652</v>
      </c>
      <c r="H24" s="3">
        <f t="shared" si="0"/>
        <v>7.0559253969187863E-3</v>
      </c>
    </row>
    <row r="25" spans="1:8">
      <c r="A25" t="s">
        <v>41</v>
      </c>
      <c r="B25">
        <v>82950</v>
      </c>
      <c r="C25">
        <v>5860</v>
      </c>
      <c r="D25" t="s">
        <v>194</v>
      </c>
      <c r="E25">
        <v>14155</v>
      </c>
      <c r="H25" s="3">
        <f t="shared" si="0"/>
        <v>6.4898709505395941E-3</v>
      </c>
    </row>
    <row r="26" spans="1:8">
      <c r="A26" t="s">
        <v>25</v>
      </c>
      <c r="B26">
        <v>77145</v>
      </c>
      <c r="C26">
        <v>9209</v>
      </c>
      <c r="D26" t="s">
        <v>194</v>
      </c>
      <c r="E26">
        <v>8377</v>
      </c>
      <c r="H26" s="3">
        <f t="shared" si="0"/>
        <v>6.0356973415235321E-3</v>
      </c>
    </row>
    <row r="27" spans="1:8">
      <c r="A27" t="s">
        <v>45</v>
      </c>
      <c r="B27">
        <v>67655</v>
      </c>
      <c r="C27">
        <v>8202</v>
      </c>
      <c r="D27" t="s">
        <v>194</v>
      </c>
      <c r="E27">
        <v>8249</v>
      </c>
      <c r="H27" s="3">
        <f t="shared" si="0"/>
        <v>5.2932154208409432E-3</v>
      </c>
    </row>
    <row r="28" spans="1:8">
      <c r="A28" t="s">
        <v>32</v>
      </c>
      <c r="B28">
        <v>65647</v>
      </c>
      <c r="C28">
        <v>6132</v>
      </c>
      <c r="D28" t="s">
        <v>194</v>
      </c>
      <c r="E28">
        <v>10706</v>
      </c>
      <c r="H28" s="3">
        <f t="shared" si="0"/>
        <v>5.1361128184457235E-3</v>
      </c>
    </row>
    <row r="29" spans="1:8">
      <c r="A29" t="s">
        <v>187</v>
      </c>
      <c r="B29">
        <v>64326</v>
      </c>
      <c r="C29">
        <v>4622</v>
      </c>
      <c r="D29" t="s">
        <v>194</v>
      </c>
      <c r="E29">
        <v>13917</v>
      </c>
      <c r="H29" s="3">
        <f t="shared" si="0"/>
        <v>5.0327599609934891E-3</v>
      </c>
    </row>
    <row r="30" spans="1:8">
      <c r="A30" t="s">
        <v>37</v>
      </c>
      <c r="B30">
        <v>52105</v>
      </c>
      <c r="C30">
        <v>0</v>
      </c>
      <c r="D30" t="s">
        <v>193</v>
      </c>
      <c r="H30" s="3">
        <f t="shared" si="0"/>
        <v>4.0766091124516644E-3</v>
      </c>
    </row>
    <row r="31" spans="1:8">
      <c r="A31" t="s">
        <v>27</v>
      </c>
      <c r="B31">
        <v>50398</v>
      </c>
      <c r="C31">
        <v>5064</v>
      </c>
      <c r="D31" t="s">
        <v>194</v>
      </c>
      <c r="E31">
        <v>9952</v>
      </c>
      <c r="H31" s="3">
        <f t="shared" si="0"/>
        <v>3.9430562527461663E-3</v>
      </c>
    </row>
    <row r="32" spans="1:8">
      <c r="A32" t="s">
        <v>186</v>
      </c>
      <c r="B32">
        <v>49554</v>
      </c>
      <c r="C32">
        <v>5974</v>
      </c>
      <c r="D32" t="s">
        <v>194</v>
      </c>
      <c r="E32">
        <v>8295</v>
      </c>
      <c r="H32" s="3">
        <f t="shared" si="0"/>
        <v>3.8770230871975776E-3</v>
      </c>
    </row>
    <row r="33" spans="1:8">
      <c r="A33" t="s">
        <v>67</v>
      </c>
      <c r="B33">
        <v>48371</v>
      </c>
      <c r="C33">
        <v>3417</v>
      </c>
      <c r="D33" t="s">
        <v>194</v>
      </c>
      <c r="E33">
        <v>14156</v>
      </c>
      <c r="H33" s="3">
        <f t="shared" si="0"/>
        <v>3.7844671217426248E-3</v>
      </c>
    </row>
    <row r="34" spans="1:8">
      <c r="A34" t="s">
        <v>52</v>
      </c>
      <c r="B34">
        <v>47329</v>
      </c>
      <c r="C34">
        <v>9328</v>
      </c>
      <c r="D34" t="s">
        <v>194</v>
      </c>
      <c r="E34">
        <v>5074</v>
      </c>
      <c r="H34" s="3">
        <f t="shared" si="0"/>
        <v>3.7029427633283722E-3</v>
      </c>
    </row>
    <row r="35" spans="1:8">
      <c r="A35" t="s">
        <v>185</v>
      </c>
      <c r="B35">
        <v>44588</v>
      </c>
      <c r="C35">
        <v>5531</v>
      </c>
      <c r="D35" t="s">
        <v>194</v>
      </c>
      <c r="E35">
        <v>8061</v>
      </c>
      <c r="H35" s="3">
        <f t="shared" si="0"/>
        <v>3.488491451991072E-3</v>
      </c>
    </row>
    <row r="36" spans="1:8">
      <c r="A36" t="s">
        <v>51</v>
      </c>
      <c r="B36">
        <v>41529</v>
      </c>
      <c r="C36">
        <v>4632</v>
      </c>
      <c r="D36" t="s">
        <v>194</v>
      </c>
      <c r="E36">
        <v>8966</v>
      </c>
      <c r="H36" s="3">
        <f t="shared" si="0"/>
        <v>3.2491603460513417E-3</v>
      </c>
    </row>
    <row r="37" spans="1:8">
      <c r="A37" t="s">
        <v>66</v>
      </c>
      <c r="B37">
        <v>41160</v>
      </c>
      <c r="C37">
        <v>5282</v>
      </c>
      <c r="D37" t="s">
        <v>194</v>
      </c>
      <c r="E37">
        <v>7793</v>
      </c>
      <c r="H37" s="3">
        <f t="shared" si="0"/>
        <v>3.220290395710786E-3</v>
      </c>
    </row>
    <row r="38" spans="1:8">
      <c r="A38" t="s">
        <v>44</v>
      </c>
      <c r="B38">
        <v>39374</v>
      </c>
      <c r="C38">
        <v>4104</v>
      </c>
      <c r="D38" t="s">
        <v>194</v>
      </c>
      <c r="E38">
        <v>9594</v>
      </c>
      <c r="H38" s="3">
        <f t="shared" si="0"/>
        <v>3.0805567065285834E-3</v>
      </c>
    </row>
    <row r="39" spans="1:8">
      <c r="A39" t="s">
        <v>65</v>
      </c>
      <c r="B39">
        <v>39087</v>
      </c>
      <c r="C39">
        <v>5394</v>
      </c>
      <c r="D39" t="s">
        <v>194</v>
      </c>
      <c r="E39">
        <v>7246</v>
      </c>
      <c r="H39" s="3">
        <f t="shared" si="0"/>
        <v>3.0581023007081511E-3</v>
      </c>
    </row>
    <row r="40" spans="1:8">
      <c r="A40" t="s">
        <v>183</v>
      </c>
      <c r="B40">
        <v>38729</v>
      </c>
      <c r="C40">
        <v>2736</v>
      </c>
      <c r="D40" t="s">
        <v>194</v>
      </c>
      <c r="E40">
        <v>14155</v>
      </c>
      <c r="H40" s="3">
        <f t="shared" si="0"/>
        <v>3.0300929721934653E-3</v>
      </c>
    </row>
    <row r="41" spans="1:8">
      <c r="A41" t="s">
        <v>182</v>
      </c>
      <c r="B41">
        <v>37112</v>
      </c>
      <c r="C41">
        <v>6726</v>
      </c>
      <c r="D41" t="s">
        <v>194</v>
      </c>
      <c r="E41">
        <v>5518</v>
      </c>
      <c r="H41" s="3">
        <f t="shared" si="0"/>
        <v>2.9035815637905417E-3</v>
      </c>
    </row>
    <row r="42" spans="1:8">
      <c r="A42" t="s">
        <v>184</v>
      </c>
      <c r="B42">
        <v>36115</v>
      </c>
      <c r="C42">
        <v>5357</v>
      </c>
      <c r="D42" t="s">
        <v>194</v>
      </c>
      <c r="E42">
        <v>6742</v>
      </c>
      <c r="H42" s="3">
        <f t="shared" si="0"/>
        <v>2.8255779310275763E-3</v>
      </c>
    </row>
    <row r="43" spans="1:8">
      <c r="A43" t="s">
        <v>15</v>
      </c>
      <c r="B43">
        <v>34523</v>
      </c>
      <c r="C43">
        <v>4428</v>
      </c>
      <c r="D43" t="s">
        <v>194</v>
      </c>
      <c r="E43">
        <v>7797</v>
      </c>
      <c r="H43" s="3">
        <f t="shared" si="0"/>
        <v>2.7010224813198121E-3</v>
      </c>
    </row>
    <row r="44" spans="1:8">
      <c r="A44" t="s">
        <v>43</v>
      </c>
      <c r="B44">
        <v>33433</v>
      </c>
      <c r="C44">
        <v>5549</v>
      </c>
      <c r="D44" t="s">
        <v>194</v>
      </c>
      <c r="E44">
        <v>6025</v>
      </c>
      <c r="H44" s="3">
        <f t="shared" si="0"/>
        <v>2.6157426822108528E-3</v>
      </c>
    </row>
    <row r="45" spans="1:8">
      <c r="A45" t="s">
        <v>34</v>
      </c>
      <c r="B45">
        <v>30504</v>
      </c>
      <c r="C45">
        <v>2726</v>
      </c>
      <c r="D45" t="s">
        <v>194</v>
      </c>
      <c r="E45">
        <v>11190</v>
      </c>
      <c r="H45" s="3">
        <f t="shared" si="0"/>
        <v>2.3865825614859527E-3</v>
      </c>
    </row>
    <row r="46" spans="1:8">
      <c r="A46" t="s">
        <v>40</v>
      </c>
      <c r="B46">
        <v>29926</v>
      </c>
      <c r="C46">
        <v>3047</v>
      </c>
      <c r="D46" t="s">
        <v>194</v>
      </c>
      <c r="E46">
        <v>9821</v>
      </c>
      <c r="H46" s="3">
        <f t="shared" si="0"/>
        <v>2.3413607964538627E-3</v>
      </c>
    </row>
    <row r="47" spans="1:8">
      <c r="A47" t="s">
        <v>17</v>
      </c>
      <c r="B47">
        <v>28609</v>
      </c>
      <c r="C47">
        <v>2662</v>
      </c>
      <c r="D47" t="s">
        <v>194</v>
      </c>
      <c r="E47">
        <v>10747</v>
      </c>
      <c r="H47" s="3">
        <f t="shared" si="0"/>
        <v>2.2383208923928543E-3</v>
      </c>
    </row>
    <row r="48" spans="1:8">
      <c r="A48" t="s">
        <v>181</v>
      </c>
      <c r="B48">
        <v>28208</v>
      </c>
      <c r="C48">
        <v>1801</v>
      </c>
      <c r="D48" t="s">
        <v>194</v>
      </c>
      <c r="E48">
        <v>15662</v>
      </c>
      <c r="H48" s="3">
        <f t="shared" si="0"/>
        <v>2.2069473149224938E-3</v>
      </c>
    </row>
    <row r="49" spans="1:8">
      <c r="A49" t="s">
        <v>62</v>
      </c>
      <c r="B49">
        <v>27220</v>
      </c>
      <c r="C49">
        <v>3250</v>
      </c>
      <c r="D49" t="s">
        <v>194</v>
      </c>
      <c r="E49">
        <v>8375</v>
      </c>
      <c r="H49" s="3">
        <f t="shared" si="0"/>
        <v>2.1296478272897863E-3</v>
      </c>
    </row>
    <row r="50" spans="1:8">
      <c r="A50" t="s">
        <v>180</v>
      </c>
      <c r="B50">
        <v>25265</v>
      </c>
      <c r="C50">
        <v>2307</v>
      </c>
      <c r="D50" t="s">
        <v>194</v>
      </c>
      <c r="E50">
        <v>10951</v>
      </c>
      <c r="H50" s="3">
        <f t="shared" si="0"/>
        <v>1.9766918573283043E-3</v>
      </c>
    </row>
    <row r="51" spans="1:8">
      <c r="A51" t="s">
        <v>13</v>
      </c>
      <c r="B51">
        <v>23802</v>
      </c>
      <c r="C51">
        <v>0</v>
      </c>
      <c r="D51" t="s">
        <v>193</v>
      </c>
      <c r="H51" s="3">
        <f t="shared" si="0"/>
        <v>1.8622291544875638E-3</v>
      </c>
    </row>
    <row r="52" spans="1:8">
      <c r="A52" t="s">
        <v>50</v>
      </c>
      <c r="B52">
        <v>22957</v>
      </c>
      <c r="C52">
        <v>2367</v>
      </c>
      <c r="D52" t="s">
        <v>194</v>
      </c>
      <c r="E52">
        <v>9699</v>
      </c>
      <c r="H52" s="3">
        <f t="shared" si="0"/>
        <v>1.7961177505911689E-3</v>
      </c>
    </row>
    <row r="53" spans="1:8">
      <c r="A53" t="s">
        <v>64</v>
      </c>
      <c r="B53">
        <v>22079</v>
      </c>
      <c r="C53">
        <v>2179</v>
      </c>
      <c r="D53" t="s">
        <v>194</v>
      </c>
      <c r="E53">
        <v>10133</v>
      </c>
      <c r="H53" s="3">
        <f t="shared" si="0"/>
        <v>1.7274244812171633E-3</v>
      </c>
    </row>
    <row r="54" spans="1:8">
      <c r="A54" t="s">
        <v>48</v>
      </c>
      <c r="B54">
        <v>21099</v>
      </c>
      <c r="C54">
        <v>2618</v>
      </c>
      <c r="D54" t="s">
        <v>194</v>
      </c>
      <c r="E54">
        <v>8059</v>
      </c>
      <c r="H54" s="3">
        <f t="shared" si="0"/>
        <v>1.6507509003669066E-3</v>
      </c>
    </row>
    <row r="55" spans="1:8">
      <c r="A55" t="s">
        <v>63</v>
      </c>
      <c r="B55">
        <v>20922</v>
      </c>
      <c r="C55">
        <v>2210</v>
      </c>
      <c r="D55" t="s">
        <v>194</v>
      </c>
      <c r="E55">
        <v>9467</v>
      </c>
      <c r="H55" s="3">
        <f t="shared" si="0"/>
        <v>1.6369027128051764E-3</v>
      </c>
    </row>
    <row r="56" spans="1:8">
      <c r="A56" t="s">
        <v>178</v>
      </c>
      <c r="B56">
        <v>19546</v>
      </c>
      <c r="C56">
        <v>2232</v>
      </c>
      <c r="D56" t="s">
        <v>194</v>
      </c>
      <c r="E56">
        <v>8757</v>
      </c>
      <c r="H56" s="3">
        <f t="shared" si="0"/>
        <v>1.5292467462235913E-3</v>
      </c>
    </row>
    <row r="57" spans="1:8">
      <c r="A57" t="s">
        <v>179</v>
      </c>
      <c r="B57">
        <v>19484</v>
      </c>
      <c r="C57">
        <v>2240</v>
      </c>
      <c r="D57" t="s">
        <v>194</v>
      </c>
      <c r="E57">
        <v>8698</v>
      </c>
      <c r="H57" s="3">
        <f t="shared" si="0"/>
        <v>1.5243959686595957E-3</v>
      </c>
    </row>
    <row r="58" spans="1:8">
      <c r="A58" t="s">
        <v>61</v>
      </c>
      <c r="B58">
        <v>18745</v>
      </c>
      <c r="C58">
        <v>1539</v>
      </c>
      <c r="D58" t="s">
        <v>194</v>
      </c>
      <c r="E58">
        <v>12180</v>
      </c>
      <c r="H58" s="3">
        <f t="shared" si="0"/>
        <v>1.4665778296306775E-3</v>
      </c>
    </row>
    <row r="59" spans="1:8">
      <c r="A59" t="s">
        <v>59</v>
      </c>
      <c r="B59">
        <v>17375</v>
      </c>
      <c r="C59">
        <v>1996</v>
      </c>
      <c r="D59" t="s">
        <v>194</v>
      </c>
      <c r="E59">
        <v>8705</v>
      </c>
      <c r="H59" s="3">
        <f t="shared" si="0"/>
        <v>1.3593912931359306E-3</v>
      </c>
    </row>
    <row r="60" spans="1:8">
      <c r="A60" t="s">
        <v>30</v>
      </c>
      <c r="B60">
        <v>17315</v>
      </c>
      <c r="C60">
        <v>1538</v>
      </c>
      <c r="D60" t="s">
        <v>194</v>
      </c>
      <c r="E60">
        <v>11258</v>
      </c>
      <c r="H60" s="3">
        <f t="shared" si="0"/>
        <v>1.3546969922675477E-3</v>
      </c>
    </row>
    <row r="61" spans="1:8">
      <c r="A61" t="s">
        <v>60</v>
      </c>
      <c r="B61">
        <v>16205</v>
      </c>
      <c r="C61">
        <v>1563</v>
      </c>
      <c r="D61" t="s">
        <v>194</v>
      </c>
      <c r="E61">
        <v>10368</v>
      </c>
      <c r="H61" s="3">
        <f t="shared" si="0"/>
        <v>1.2678524262024608E-3</v>
      </c>
    </row>
    <row r="62" spans="1:8">
      <c r="A62" t="s">
        <v>57</v>
      </c>
      <c r="B62">
        <v>15466</v>
      </c>
      <c r="C62">
        <v>742</v>
      </c>
      <c r="D62" t="s">
        <v>194</v>
      </c>
      <c r="E62">
        <v>20844</v>
      </c>
      <c r="H62" s="3">
        <f t="shared" si="0"/>
        <v>1.2100342871735426E-3</v>
      </c>
    </row>
    <row r="63" spans="1:8">
      <c r="A63" t="s">
        <v>42</v>
      </c>
      <c r="B63">
        <v>15361</v>
      </c>
      <c r="C63">
        <v>3658</v>
      </c>
      <c r="D63" t="s">
        <v>194</v>
      </c>
      <c r="E63">
        <v>4199</v>
      </c>
      <c r="H63" s="3">
        <f t="shared" si="0"/>
        <v>1.2018192606538722E-3</v>
      </c>
    </row>
    <row r="64" spans="1:8">
      <c r="A64" t="s">
        <v>177</v>
      </c>
      <c r="B64">
        <v>14581</v>
      </c>
      <c r="C64">
        <v>1424</v>
      </c>
      <c r="D64" t="s">
        <v>194</v>
      </c>
      <c r="E64">
        <v>10239</v>
      </c>
      <c r="H64" s="3">
        <f t="shared" si="0"/>
        <v>1.1407933493648925E-3</v>
      </c>
    </row>
    <row r="65" spans="1:8">
      <c r="A65" t="s">
        <v>176</v>
      </c>
      <c r="B65">
        <v>13883</v>
      </c>
      <c r="C65">
        <v>1238</v>
      </c>
      <c r="D65" t="s">
        <v>194</v>
      </c>
      <c r="E65">
        <v>11214</v>
      </c>
      <c r="H65" s="3">
        <f t="shared" si="0"/>
        <v>1.086182982596036E-3</v>
      </c>
    </row>
    <row r="66" spans="1:8">
      <c r="A66" t="s">
        <v>49</v>
      </c>
      <c r="B66">
        <v>13689</v>
      </c>
      <c r="C66">
        <v>898</v>
      </c>
      <c r="D66" t="s">
        <v>194</v>
      </c>
      <c r="E66">
        <v>15244</v>
      </c>
      <c r="H66" s="3">
        <f t="shared" si="0"/>
        <v>1.0710047431215974E-3</v>
      </c>
    </row>
    <row r="67" spans="1:8">
      <c r="A67" t="s">
        <v>175</v>
      </c>
      <c r="B67">
        <v>13094</v>
      </c>
      <c r="C67">
        <v>1221</v>
      </c>
      <c r="D67" t="s">
        <v>194</v>
      </c>
      <c r="E67">
        <v>10724</v>
      </c>
      <c r="H67" s="3">
        <f t="shared" si="0"/>
        <v>1.0244529261767986E-3</v>
      </c>
    </row>
    <row r="68" spans="1:8">
      <c r="A68" t="s">
        <v>38</v>
      </c>
      <c r="B68">
        <v>12930</v>
      </c>
      <c r="C68">
        <v>0</v>
      </c>
      <c r="D68" t="s">
        <v>193</v>
      </c>
      <c r="H68" s="3">
        <f t="shared" ref="H68:H131" si="1">B68/$B$2</f>
        <v>1.0116218371365516E-3</v>
      </c>
    </row>
    <row r="69" spans="1:8">
      <c r="A69" t="s">
        <v>174</v>
      </c>
      <c r="B69">
        <v>12478</v>
      </c>
      <c r="C69">
        <v>2049</v>
      </c>
      <c r="D69" t="s">
        <v>194</v>
      </c>
      <c r="E69">
        <v>6090</v>
      </c>
      <c r="H69" s="3">
        <f t="shared" si="1"/>
        <v>9.7625810392806584E-4</v>
      </c>
    </row>
    <row r="70" spans="1:8">
      <c r="A70" t="s">
        <v>47</v>
      </c>
      <c r="B70">
        <v>12468</v>
      </c>
      <c r="C70">
        <v>1323</v>
      </c>
      <c r="D70" t="s">
        <v>194</v>
      </c>
      <c r="E70">
        <v>9424</v>
      </c>
      <c r="H70" s="3">
        <f t="shared" si="1"/>
        <v>9.7547572045000191E-4</v>
      </c>
    </row>
    <row r="71" spans="1:8">
      <c r="A71" t="s">
        <v>173</v>
      </c>
      <c r="B71">
        <v>10790</v>
      </c>
      <c r="C71">
        <v>907</v>
      </c>
      <c r="D71" t="s">
        <v>194</v>
      </c>
      <c r="E71">
        <v>11896</v>
      </c>
      <c r="H71" s="3">
        <f t="shared" si="1"/>
        <v>8.441917728308888E-4</v>
      </c>
    </row>
    <row r="72" spans="1:8">
      <c r="A72" t="s">
        <v>46</v>
      </c>
      <c r="B72">
        <v>10594</v>
      </c>
      <c r="C72">
        <v>0</v>
      </c>
      <c r="D72" t="s">
        <v>193</v>
      </c>
      <c r="H72" s="3">
        <f t="shared" si="1"/>
        <v>8.2885705666083738E-4</v>
      </c>
    </row>
    <row r="73" spans="1:8">
      <c r="A73" t="s">
        <v>169</v>
      </c>
      <c r="B73">
        <v>10499</v>
      </c>
      <c r="C73">
        <v>1226</v>
      </c>
      <c r="D73" t="s">
        <v>194</v>
      </c>
      <c r="E73">
        <v>8564</v>
      </c>
      <c r="H73" s="3">
        <f t="shared" si="1"/>
        <v>8.2142441361923084E-4</v>
      </c>
    </row>
    <row r="74" spans="1:8">
      <c r="A74" t="s">
        <v>58</v>
      </c>
      <c r="B74">
        <v>10488</v>
      </c>
      <c r="C74">
        <v>834</v>
      </c>
      <c r="D74" t="s">
        <v>194</v>
      </c>
      <c r="E74">
        <v>12576</v>
      </c>
      <c r="H74" s="3">
        <f t="shared" si="1"/>
        <v>8.2056379179336065E-4</v>
      </c>
    </row>
    <row r="75" spans="1:8">
      <c r="A75" t="s">
        <v>172</v>
      </c>
      <c r="B75">
        <v>9415</v>
      </c>
      <c r="C75">
        <v>1232</v>
      </c>
      <c r="D75" t="s">
        <v>194</v>
      </c>
      <c r="E75">
        <v>7642</v>
      </c>
      <c r="H75" s="3">
        <f t="shared" si="1"/>
        <v>7.3661404459711009E-4</v>
      </c>
    </row>
    <row r="76" spans="1:8">
      <c r="A76" t="s">
        <v>170</v>
      </c>
      <c r="B76">
        <v>9376</v>
      </c>
      <c r="C76">
        <v>1316</v>
      </c>
      <c r="D76" t="s">
        <v>194</v>
      </c>
      <c r="E76">
        <v>7125</v>
      </c>
      <c r="H76" s="3">
        <f t="shared" si="1"/>
        <v>7.3356274903266109E-4</v>
      </c>
    </row>
    <row r="77" spans="1:8">
      <c r="A77" t="s">
        <v>171</v>
      </c>
      <c r="B77">
        <v>9326</v>
      </c>
      <c r="C77">
        <v>996</v>
      </c>
      <c r="D77" t="s">
        <v>194</v>
      </c>
      <c r="E77">
        <v>9363</v>
      </c>
      <c r="H77" s="3">
        <f t="shared" si="1"/>
        <v>7.2965083164234189E-4</v>
      </c>
    </row>
    <row r="78" spans="1:8">
      <c r="A78" t="s">
        <v>39</v>
      </c>
      <c r="B78">
        <v>8622</v>
      </c>
      <c r="C78">
        <v>0</v>
      </c>
      <c r="D78" t="s">
        <v>193</v>
      </c>
      <c r="H78" s="3">
        <f t="shared" si="1"/>
        <v>6.745710347866472E-4</v>
      </c>
    </row>
    <row r="79" spans="1:8">
      <c r="A79" t="s">
        <v>168</v>
      </c>
      <c r="B79">
        <v>8128</v>
      </c>
      <c r="C79">
        <v>1026</v>
      </c>
      <c r="D79" t="s">
        <v>194</v>
      </c>
      <c r="E79">
        <v>7922</v>
      </c>
      <c r="H79" s="3">
        <f t="shared" si="1"/>
        <v>6.3592129097029323E-4</v>
      </c>
    </row>
    <row r="80" spans="1:8">
      <c r="A80" t="s">
        <v>233</v>
      </c>
      <c r="B80">
        <v>7963</v>
      </c>
      <c r="C80">
        <v>1090</v>
      </c>
      <c r="D80" t="s">
        <v>194</v>
      </c>
      <c r="E80">
        <v>7306</v>
      </c>
      <c r="H80" s="3">
        <f t="shared" si="1"/>
        <v>6.2301196358223974E-4</v>
      </c>
    </row>
    <row r="81" spans="1:8">
      <c r="A81" t="s">
        <v>165</v>
      </c>
      <c r="B81">
        <v>7217</v>
      </c>
      <c r="C81">
        <v>873</v>
      </c>
      <c r="D81" t="s">
        <v>194</v>
      </c>
      <c r="E81">
        <v>8267</v>
      </c>
      <c r="H81" s="3">
        <f t="shared" si="1"/>
        <v>5.6464615611867693E-4</v>
      </c>
    </row>
    <row r="82" spans="1:8">
      <c r="A82" t="s">
        <v>167</v>
      </c>
      <c r="B82">
        <v>7202</v>
      </c>
      <c r="C82">
        <v>791</v>
      </c>
      <c r="D82" t="s">
        <v>194</v>
      </c>
      <c r="E82">
        <v>9105</v>
      </c>
      <c r="H82" s="3">
        <f t="shared" si="1"/>
        <v>5.6347258090158115E-4</v>
      </c>
    </row>
    <row r="83" spans="1:8">
      <c r="A83" t="s">
        <v>166</v>
      </c>
      <c r="B83">
        <v>7195</v>
      </c>
      <c r="C83">
        <v>508</v>
      </c>
      <c r="D83" t="s">
        <v>194</v>
      </c>
      <c r="E83">
        <v>14163</v>
      </c>
      <c r="H83" s="3">
        <f t="shared" si="1"/>
        <v>5.6292491246693645E-4</v>
      </c>
    </row>
    <row r="84" spans="1:8">
      <c r="A84" t="s">
        <v>164</v>
      </c>
      <c r="B84">
        <v>7022</v>
      </c>
      <c r="C84">
        <v>578</v>
      </c>
      <c r="D84" t="s">
        <v>194</v>
      </c>
      <c r="E84">
        <v>12149</v>
      </c>
      <c r="H84" s="3">
        <f t="shared" si="1"/>
        <v>5.49389678296432E-4</v>
      </c>
    </row>
    <row r="85" spans="1:8">
      <c r="A85" t="s">
        <v>129</v>
      </c>
      <c r="B85">
        <v>5697</v>
      </c>
      <c r="C85">
        <v>444</v>
      </c>
      <c r="D85" t="s">
        <v>194</v>
      </c>
      <c r="E85">
        <v>12831</v>
      </c>
      <c r="H85" s="3">
        <f t="shared" si="1"/>
        <v>4.4572386745297249E-4</v>
      </c>
    </row>
    <row r="86" spans="1:8">
      <c r="A86" t="s">
        <v>161</v>
      </c>
      <c r="B86">
        <v>5616</v>
      </c>
      <c r="C86">
        <v>739</v>
      </c>
      <c r="D86" t="s">
        <v>194</v>
      </c>
      <c r="E86">
        <v>7599</v>
      </c>
      <c r="H86" s="3">
        <f t="shared" si="1"/>
        <v>4.3938656128065536E-4</v>
      </c>
    </row>
    <row r="87" spans="1:8">
      <c r="A87" t="s">
        <v>159</v>
      </c>
      <c r="B87">
        <v>5565</v>
      </c>
      <c r="C87">
        <v>658</v>
      </c>
      <c r="D87" t="s">
        <v>194</v>
      </c>
      <c r="E87">
        <v>8457</v>
      </c>
      <c r="H87" s="3">
        <f t="shared" si="1"/>
        <v>4.3539640554252974E-4</v>
      </c>
    </row>
    <row r="88" spans="1:8">
      <c r="A88" t="s">
        <v>163</v>
      </c>
      <c r="B88">
        <v>5516</v>
      </c>
      <c r="C88">
        <v>245</v>
      </c>
      <c r="D88" t="s">
        <v>194</v>
      </c>
      <c r="E88">
        <v>22514</v>
      </c>
      <c r="H88" s="3">
        <f t="shared" si="1"/>
        <v>4.3156272650001691E-4</v>
      </c>
    </row>
    <row r="89" spans="1:8">
      <c r="A89" t="s">
        <v>162</v>
      </c>
      <c r="B89">
        <v>5194</v>
      </c>
      <c r="C89">
        <v>310</v>
      </c>
      <c r="D89" t="s">
        <v>194</v>
      </c>
      <c r="E89">
        <v>16755</v>
      </c>
      <c r="H89" s="3">
        <f t="shared" si="1"/>
        <v>4.0636997850636107E-4</v>
      </c>
    </row>
    <row r="90" spans="1:8">
      <c r="A90" t="s">
        <v>234</v>
      </c>
      <c r="B90">
        <v>4671</v>
      </c>
      <c r="C90">
        <v>562</v>
      </c>
      <c r="D90" t="s">
        <v>194</v>
      </c>
      <c r="E90">
        <v>8311</v>
      </c>
      <c r="H90" s="3">
        <f t="shared" si="1"/>
        <v>3.6545132260362202E-4</v>
      </c>
    </row>
    <row r="91" spans="1:8">
      <c r="A91" t="s">
        <v>160</v>
      </c>
      <c r="B91">
        <v>4043</v>
      </c>
      <c r="C91">
        <v>498</v>
      </c>
      <c r="D91" t="s">
        <v>194</v>
      </c>
      <c r="E91">
        <v>8118</v>
      </c>
      <c r="H91" s="3">
        <f t="shared" si="1"/>
        <v>3.1631764018121255E-4</v>
      </c>
    </row>
    <row r="92" spans="1:8">
      <c r="A92" t="s">
        <v>158</v>
      </c>
      <c r="B92">
        <v>3827</v>
      </c>
      <c r="C92">
        <v>310</v>
      </c>
      <c r="D92" t="s">
        <v>194</v>
      </c>
      <c r="E92">
        <v>12345</v>
      </c>
      <c r="H92" s="3">
        <f t="shared" si="1"/>
        <v>2.994181570550335E-4</v>
      </c>
    </row>
    <row r="93" spans="1:8">
      <c r="A93" t="s">
        <v>134</v>
      </c>
      <c r="B93">
        <v>3529</v>
      </c>
      <c r="C93">
        <v>230</v>
      </c>
      <c r="D93" t="s">
        <v>194</v>
      </c>
      <c r="E93">
        <v>15343</v>
      </c>
      <c r="H93" s="3">
        <f t="shared" si="1"/>
        <v>2.7610312940873089E-4</v>
      </c>
    </row>
    <row r="94" spans="1:8">
      <c r="A94" t="s">
        <v>157</v>
      </c>
      <c r="B94">
        <v>3310</v>
      </c>
      <c r="C94">
        <v>1118</v>
      </c>
      <c r="D94" t="s">
        <v>194</v>
      </c>
      <c r="E94">
        <v>2961</v>
      </c>
      <c r="H94" s="3">
        <f t="shared" si="1"/>
        <v>2.5896893123913267E-4</v>
      </c>
    </row>
    <row r="95" spans="1:8">
      <c r="A95" t="s">
        <v>155</v>
      </c>
      <c r="B95">
        <v>3053</v>
      </c>
      <c r="C95">
        <v>533</v>
      </c>
      <c r="D95" t="s">
        <v>194</v>
      </c>
      <c r="E95">
        <v>5728</v>
      </c>
      <c r="H95" s="3">
        <f t="shared" si="1"/>
        <v>2.3886167585289187E-4</v>
      </c>
    </row>
    <row r="96" spans="1:8">
      <c r="A96" t="s">
        <v>156</v>
      </c>
      <c r="B96">
        <v>3051</v>
      </c>
      <c r="C96">
        <v>366</v>
      </c>
      <c r="D96" t="s">
        <v>194</v>
      </c>
      <c r="E96">
        <v>8336</v>
      </c>
      <c r="H96" s="3">
        <f t="shared" si="1"/>
        <v>2.387051991572791E-4</v>
      </c>
    </row>
    <row r="97" spans="1:8">
      <c r="A97" t="s">
        <v>154</v>
      </c>
      <c r="B97">
        <v>3046</v>
      </c>
      <c r="C97">
        <v>442</v>
      </c>
      <c r="D97" t="s">
        <v>194</v>
      </c>
      <c r="E97">
        <v>6891</v>
      </c>
      <c r="H97" s="3">
        <f t="shared" si="1"/>
        <v>2.3831400741824719E-4</v>
      </c>
    </row>
    <row r="98" spans="1:8">
      <c r="A98" t="s">
        <v>55</v>
      </c>
      <c r="B98">
        <v>2896</v>
      </c>
      <c r="C98">
        <v>413</v>
      </c>
      <c r="D98" t="s">
        <v>194</v>
      </c>
      <c r="E98">
        <v>7012</v>
      </c>
      <c r="H98" s="3">
        <f t="shared" si="1"/>
        <v>2.2657825524728952E-4</v>
      </c>
    </row>
    <row r="99" spans="1:8">
      <c r="A99" t="s">
        <v>153</v>
      </c>
      <c r="B99">
        <v>2838</v>
      </c>
      <c r="C99">
        <v>540</v>
      </c>
      <c r="D99" t="s">
        <v>194</v>
      </c>
      <c r="E99">
        <v>5256</v>
      </c>
      <c r="H99" s="3">
        <f t="shared" si="1"/>
        <v>2.2204043107451922E-4</v>
      </c>
    </row>
    <row r="100" spans="1:8">
      <c r="A100" t="s">
        <v>152</v>
      </c>
      <c r="B100">
        <v>2802</v>
      </c>
      <c r="C100">
        <v>822</v>
      </c>
      <c r="D100" t="s">
        <v>194</v>
      </c>
      <c r="E100">
        <v>3409</v>
      </c>
      <c r="H100" s="3">
        <f t="shared" si="1"/>
        <v>2.1922385055348937E-4</v>
      </c>
    </row>
    <row r="101" spans="1:8">
      <c r="A101" t="s">
        <v>144</v>
      </c>
      <c r="B101">
        <v>2784</v>
      </c>
      <c r="C101">
        <v>234</v>
      </c>
      <c r="D101" t="s">
        <v>194</v>
      </c>
      <c r="E101">
        <v>11897</v>
      </c>
      <c r="H101" s="3">
        <f t="shared" si="1"/>
        <v>2.1781556029297445E-4</v>
      </c>
    </row>
    <row r="102" spans="1:8">
      <c r="A102" t="s">
        <v>151</v>
      </c>
      <c r="B102">
        <v>2767</v>
      </c>
      <c r="C102">
        <v>649</v>
      </c>
      <c r="D102" t="s">
        <v>194</v>
      </c>
      <c r="E102">
        <v>4263</v>
      </c>
      <c r="H102" s="3">
        <f t="shared" si="1"/>
        <v>2.164855083802659E-4</v>
      </c>
    </row>
    <row r="103" spans="1:8">
      <c r="A103" t="s">
        <v>235</v>
      </c>
      <c r="B103">
        <v>2566</v>
      </c>
      <c r="C103">
        <v>676</v>
      </c>
      <c r="D103" t="s">
        <v>194</v>
      </c>
      <c r="E103">
        <v>3796</v>
      </c>
      <c r="H103" s="3">
        <f t="shared" si="1"/>
        <v>2.0075960047118263E-4</v>
      </c>
    </row>
    <row r="104" spans="1:8">
      <c r="A104" t="s">
        <v>149</v>
      </c>
      <c r="B104">
        <v>2406</v>
      </c>
      <c r="C104">
        <v>358</v>
      </c>
      <c r="D104" t="s">
        <v>194</v>
      </c>
      <c r="E104">
        <v>6721</v>
      </c>
      <c r="H104" s="3">
        <f t="shared" si="1"/>
        <v>1.8824146482216111E-4</v>
      </c>
    </row>
    <row r="105" spans="1:8">
      <c r="A105" t="s">
        <v>150</v>
      </c>
      <c r="B105">
        <v>2357</v>
      </c>
      <c r="C105">
        <v>317</v>
      </c>
      <c r="D105" t="s">
        <v>194</v>
      </c>
      <c r="E105">
        <v>7435</v>
      </c>
      <c r="H105" s="3">
        <f t="shared" si="1"/>
        <v>1.8440778577964826E-4</v>
      </c>
    </row>
    <row r="106" spans="1:8">
      <c r="A106" t="s">
        <v>148</v>
      </c>
      <c r="B106">
        <v>2278</v>
      </c>
      <c r="C106">
        <v>56</v>
      </c>
      <c r="D106" t="s">
        <v>194</v>
      </c>
      <c r="E106">
        <v>40679</v>
      </c>
      <c r="H106" s="3">
        <f t="shared" si="1"/>
        <v>1.7822695630294389E-4</v>
      </c>
    </row>
    <row r="107" spans="1:8">
      <c r="A107" t="s">
        <v>135</v>
      </c>
      <c r="B107">
        <v>2199</v>
      </c>
      <c r="C107">
        <v>214</v>
      </c>
      <c r="D107" t="s">
        <v>194</v>
      </c>
      <c r="E107">
        <v>10276</v>
      </c>
      <c r="H107" s="3">
        <f t="shared" si="1"/>
        <v>1.7204612682623951E-4</v>
      </c>
    </row>
    <row r="108" spans="1:8">
      <c r="A108" t="s">
        <v>126</v>
      </c>
      <c r="B108">
        <v>2171</v>
      </c>
      <c r="C108">
        <v>399</v>
      </c>
      <c r="D108" t="s">
        <v>194</v>
      </c>
      <c r="E108">
        <v>5441</v>
      </c>
      <c r="H108" s="3">
        <f t="shared" si="1"/>
        <v>1.6985545308766074E-4</v>
      </c>
    </row>
    <row r="109" spans="1:8">
      <c r="A109" t="s">
        <v>147</v>
      </c>
      <c r="B109">
        <v>2080</v>
      </c>
      <c r="C109">
        <v>984</v>
      </c>
      <c r="D109" t="s">
        <v>194</v>
      </c>
      <c r="E109">
        <v>2114</v>
      </c>
      <c r="H109" s="3">
        <f t="shared" si="1"/>
        <v>1.6273576343727976E-4</v>
      </c>
    </row>
    <row r="110" spans="1:8">
      <c r="A110" t="s">
        <v>72</v>
      </c>
      <c r="B110">
        <v>2079</v>
      </c>
      <c r="C110">
        <v>266</v>
      </c>
      <c r="D110" t="s">
        <v>194</v>
      </c>
      <c r="E110">
        <v>7816</v>
      </c>
      <c r="H110" s="3">
        <f t="shared" si="1"/>
        <v>1.6265752508947336E-4</v>
      </c>
    </row>
    <row r="111" spans="1:8">
      <c r="A111" t="s">
        <v>146</v>
      </c>
      <c r="B111">
        <v>2068</v>
      </c>
      <c r="C111">
        <v>401</v>
      </c>
      <c r="D111" t="s">
        <v>194</v>
      </c>
      <c r="E111">
        <v>5157</v>
      </c>
      <c r="H111" s="3">
        <f t="shared" si="1"/>
        <v>1.6179690326360315E-4</v>
      </c>
    </row>
    <row r="112" spans="1:8">
      <c r="A112" t="s">
        <v>145</v>
      </c>
      <c r="B112">
        <v>2020</v>
      </c>
      <c r="C112">
        <v>0</v>
      </c>
      <c r="D112" t="s">
        <v>193</v>
      </c>
      <c r="H112" s="3">
        <f t="shared" si="1"/>
        <v>1.5804146256889669E-4</v>
      </c>
    </row>
    <row r="113" spans="1:8">
      <c r="A113" t="s">
        <v>139</v>
      </c>
      <c r="B113">
        <v>1981</v>
      </c>
      <c r="C113">
        <v>0</v>
      </c>
      <c r="D113" t="s">
        <v>193</v>
      </c>
      <c r="H113" s="3">
        <f t="shared" si="1"/>
        <v>1.5499016700444768E-4</v>
      </c>
    </row>
    <row r="114" spans="1:8">
      <c r="A114" t="s">
        <v>143</v>
      </c>
      <c r="B114">
        <v>1968</v>
      </c>
      <c r="C114">
        <v>314</v>
      </c>
      <c r="D114" t="s">
        <v>194</v>
      </c>
      <c r="E114">
        <v>6268</v>
      </c>
      <c r="H114" s="3">
        <f t="shared" si="1"/>
        <v>1.539730684829647E-4</v>
      </c>
    </row>
    <row r="115" spans="1:8">
      <c r="A115" t="s">
        <v>236</v>
      </c>
      <c r="B115">
        <v>1956</v>
      </c>
      <c r="C115">
        <v>138</v>
      </c>
      <c r="D115" t="s">
        <v>194</v>
      </c>
      <c r="E115">
        <v>14174</v>
      </c>
      <c r="H115" s="3">
        <f t="shared" si="1"/>
        <v>1.5303420830928808E-4</v>
      </c>
    </row>
    <row r="116" spans="1:8">
      <c r="A116" t="s">
        <v>69</v>
      </c>
      <c r="B116">
        <v>1913</v>
      </c>
      <c r="C116">
        <v>0</v>
      </c>
      <c r="D116" t="s">
        <v>193</v>
      </c>
      <c r="H116" s="3">
        <f t="shared" si="1"/>
        <v>1.4966995935361354E-4</v>
      </c>
    </row>
    <row r="117" spans="1:8">
      <c r="A117" t="s">
        <v>71</v>
      </c>
      <c r="B117">
        <v>1862</v>
      </c>
      <c r="C117">
        <v>209</v>
      </c>
      <c r="D117" t="s">
        <v>194</v>
      </c>
      <c r="E117">
        <v>8909</v>
      </c>
      <c r="H117" s="3">
        <f t="shared" si="1"/>
        <v>1.4567980361548794E-4</v>
      </c>
    </row>
    <row r="118" spans="1:8">
      <c r="A118" t="s">
        <v>142</v>
      </c>
      <c r="B118">
        <v>1763</v>
      </c>
      <c r="C118">
        <v>254</v>
      </c>
      <c r="D118" t="s">
        <v>194</v>
      </c>
      <c r="E118">
        <v>6941</v>
      </c>
      <c r="H118" s="3">
        <f t="shared" si="1"/>
        <v>1.3793420718265586E-4</v>
      </c>
    </row>
    <row r="119" spans="1:8">
      <c r="A119" t="s">
        <v>141</v>
      </c>
      <c r="B119">
        <v>1735</v>
      </c>
      <c r="C119">
        <v>0</v>
      </c>
      <c r="D119" t="s">
        <v>193</v>
      </c>
      <c r="H119" s="3">
        <f t="shared" si="1"/>
        <v>1.357435334440771E-4</v>
      </c>
    </row>
    <row r="120" spans="1:8">
      <c r="A120" t="s">
        <v>138</v>
      </c>
      <c r="B120">
        <v>1735</v>
      </c>
      <c r="C120">
        <v>106</v>
      </c>
      <c r="D120" t="s">
        <v>194</v>
      </c>
      <c r="E120">
        <v>16368</v>
      </c>
      <c r="H120" s="3">
        <f t="shared" si="1"/>
        <v>1.357435334440771E-4</v>
      </c>
    </row>
    <row r="121" spans="1:8">
      <c r="A121" t="s">
        <v>137</v>
      </c>
      <c r="B121">
        <v>1721</v>
      </c>
      <c r="C121">
        <v>363</v>
      </c>
      <c r="D121" t="s">
        <v>194</v>
      </c>
      <c r="E121">
        <v>4741</v>
      </c>
      <c r="H121" s="3">
        <f t="shared" si="1"/>
        <v>1.3464819657478771E-4</v>
      </c>
    </row>
    <row r="122" spans="1:8">
      <c r="A122" t="s">
        <v>140</v>
      </c>
      <c r="B122">
        <v>1647</v>
      </c>
      <c r="C122">
        <v>423</v>
      </c>
      <c r="D122" t="s">
        <v>194</v>
      </c>
      <c r="E122">
        <v>3894</v>
      </c>
      <c r="H122" s="3">
        <f t="shared" si="1"/>
        <v>1.2885855883711526E-4</v>
      </c>
    </row>
    <row r="123" spans="1:8">
      <c r="A123" t="s">
        <v>132</v>
      </c>
      <c r="B123">
        <v>1646</v>
      </c>
      <c r="C123">
        <v>356</v>
      </c>
      <c r="D123" t="s">
        <v>194</v>
      </c>
      <c r="E123">
        <v>4624</v>
      </c>
      <c r="H123" s="3">
        <f t="shared" si="1"/>
        <v>1.2878032048930889E-4</v>
      </c>
    </row>
    <row r="124" spans="1:8">
      <c r="A124" t="s">
        <v>136</v>
      </c>
      <c r="B124">
        <v>1586</v>
      </c>
      <c r="C124">
        <v>148</v>
      </c>
      <c r="D124" t="s">
        <v>194</v>
      </c>
      <c r="E124">
        <v>10716</v>
      </c>
      <c r="H124" s="3">
        <f t="shared" si="1"/>
        <v>1.2408601962092582E-4</v>
      </c>
    </row>
    <row r="125" spans="1:8">
      <c r="A125" t="s">
        <v>56</v>
      </c>
      <c r="B125">
        <v>1535</v>
      </c>
      <c r="C125">
        <v>337</v>
      </c>
      <c r="D125" t="s">
        <v>194</v>
      </c>
      <c r="E125">
        <v>4555</v>
      </c>
      <c r="H125" s="3">
        <f t="shared" si="1"/>
        <v>1.2009586388280021E-4</v>
      </c>
    </row>
    <row r="126" spans="1:8">
      <c r="A126" t="s">
        <v>133</v>
      </c>
      <c r="B126">
        <v>1454</v>
      </c>
      <c r="C126">
        <v>123</v>
      </c>
      <c r="D126" t="s">
        <v>194</v>
      </c>
      <c r="E126">
        <v>11821</v>
      </c>
      <c r="H126" s="3">
        <f t="shared" si="1"/>
        <v>1.1375855771048307E-4</v>
      </c>
    </row>
    <row r="127" spans="1:8">
      <c r="A127" t="s">
        <v>128</v>
      </c>
      <c r="B127">
        <v>1429</v>
      </c>
      <c r="C127">
        <v>292</v>
      </c>
      <c r="D127" t="s">
        <v>194</v>
      </c>
      <c r="E127">
        <v>4894</v>
      </c>
      <c r="H127" s="3">
        <f t="shared" si="1"/>
        <v>1.1180259901532345E-4</v>
      </c>
    </row>
    <row r="128" spans="1:8">
      <c r="A128" t="s">
        <v>237</v>
      </c>
      <c r="B128">
        <v>1406</v>
      </c>
      <c r="C128">
        <v>153</v>
      </c>
      <c r="D128" t="s">
        <v>194</v>
      </c>
      <c r="E128">
        <v>9190</v>
      </c>
      <c r="H128" s="3">
        <f t="shared" si="1"/>
        <v>1.1000311701577661E-4</v>
      </c>
    </row>
    <row r="129" spans="1:8">
      <c r="A129" t="s">
        <v>131</v>
      </c>
      <c r="B129">
        <v>1352</v>
      </c>
      <c r="C129">
        <v>0</v>
      </c>
      <c r="D129" t="s">
        <v>193</v>
      </c>
      <c r="H129" s="3">
        <f t="shared" si="1"/>
        <v>1.0577824623423185E-4</v>
      </c>
    </row>
    <row r="130" spans="1:8">
      <c r="A130" t="s">
        <v>130</v>
      </c>
      <c r="B130">
        <v>1340</v>
      </c>
      <c r="C130">
        <v>492</v>
      </c>
      <c r="D130" t="s">
        <v>194</v>
      </c>
      <c r="E130">
        <v>2724</v>
      </c>
      <c r="H130" s="3">
        <f t="shared" si="1"/>
        <v>1.0483938606055523E-4</v>
      </c>
    </row>
    <row r="131" spans="1:8">
      <c r="A131" t="s">
        <v>125</v>
      </c>
      <c r="B131">
        <v>1331</v>
      </c>
      <c r="C131">
        <v>293</v>
      </c>
      <c r="D131" t="s">
        <v>194</v>
      </c>
      <c r="E131">
        <v>4543</v>
      </c>
      <c r="H131" s="3">
        <f t="shared" si="1"/>
        <v>1.0413524093029777E-4</v>
      </c>
    </row>
    <row r="132" spans="1:8">
      <c r="A132" t="s">
        <v>127</v>
      </c>
      <c r="B132">
        <v>1266</v>
      </c>
      <c r="C132">
        <v>358</v>
      </c>
      <c r="D132" t="s">
        <v>194</v>
      </c>
      <c r="E132">
        <v>3536</v>
      </c>
      <c r="H132" s="3">
        <f t="shared" ref="H132:H195" si="2">B132/$B$2</f>
        <v>9.9049748322882779E-5</v>
      </c>
    </row>
    <row r="133" spans="1:8">
      <c r="A133" t="s">
        <v>70</v>
      </c>
      <c r="B133">
        <v>1255</v>
      </c>
      <c r="C133">
        <v>756</v>
      </c>
      <c r="D133" t="s">
        <v>194</v>
      </c>
      <c r="E133">
        <v>1660</v>
      </c>
      <c r="H133" s="3">
        <f t="shared" si="2"/>
        <v>9.8189126497012549E-5</v>
      </c>
    </row>
    <row r="134" spans="1:8">
      <c r="A134" t="s">
        <v>115</v>
      </c>
      <c r="B134">
        <v>1206</v>
      </c>
      <c r="C134">
        <v>146</v>
      </c>
      <c r="D134" t="s">
        <v>194</v>
      </c>
      <c r="E134">
        <v>8260</v>
      </c>
      <c r="H134" s="3">
        <f t="shared" si="2"/>
        <v>9.4355447454499709E-5</v>
      </c>
    </row>
    <row r="135" spans="1:8">
      <c r="A135" t="s">
        <v>124</v>
      </c>
      <c r="B135">
        <v>1194</v>
      </c>
      <c r="C135">
        <v>107</v>
      </c>
      <c r="D135" t="s">
        <v>194</v>
      </c>
      <c r="E135">
        <v>11159</v>
      </c>
      <c r="H135" s="3">
        <f t="shared" si="2"/>
        <v>9.3416587280823095E-5</v>
      </c>
    </row>
    <row r="136" spans="1:8">
      <c r="A136" t="s">
        <v>123</v>
      </c>
      <c r="B136">
        <v>1062</v>
      </c>
      <c r="C136">
        <v>0</v>
      </c>
      <c r="D136" t="s">
        <v>193</v>
      </c>
      <c r="H136" s="3">
        <f t="shared" si="2"/>
        <v>8.3089125370380341E-5</v>
      </c>
    </row>
    <row r="137" spans="1:8">
      <c r="A137" t="s">
        <v>238</v>
      </c>
      <c r="B137">
        <v>1011</v>
      </c>
      <c r="C137">
        <v>184</v>
      </c>
      <c r="D137" t="s">
        <v>194</v>
      </c>
      <c r="E137">
        <v>5495</v>
      </c>
      <c r="H137" s="3">
        <f t="shared" si="2"/>
        <v>7.9098969632254731E-5</v>
      </c>
    </row>
    <row r="138" spans="1:8">
      <c r="A138" t="s">
        <v>121</v>
      </c>
      <c r="B138">
        <v>984</v>
      </c>
      <c r="C138">
        <v>167</v>
      </c>
      <c r="D138" t="s">
        <v>194</v>
      </c>
      <c r="E138">
        <v>5892</v>
      </c>
      <c r="H138" s="3">
        <f t="shared" si="2"/>
        <v>7.6986534241482349E-5</v>
      </c>
    </row>
    <row r="139" spans="1:8">
      <c r="A139" t="s">
        <v>122</v>
      </c>
      <c r="B139">
        <v>972</v>
      </c>
      <c r="C139">
        <v>85</v>
      </c>
      <c r="D139" t="s">
        <v>194</v>
      </c>
      <c r="E139">
        <v>11435</v>
      </c>
      <c r="H139" s="3">
        <f t="shared" si="2"/>
        <v>7.6047674067805735E-5</v>
      </c>
    </row>
    <row r="140" spans="1:8">
      <c r="A140" t="s">
        <v>239</v>
      </c>
      <c r="B140">
        <v>935</v>
      </c>
      <c r="C140">
        <v>0</v>
      </c>
      <c r="D140" t="s">
        <v>193</v>
      </c>
      <c r="H140" s="3">
        <f t="shared" si="2"/>
        <v>7.3152855198969509E-5</v>
      </c>
    </row>
    <row r="141" spans="1:8">
      <c r="A141" t="s">
        <v>120</v>
      </c>
      <c r="B141">
        <v>908</v>
      </c>
      <c r="C141">
        <v>672</v>
      </c>
      <c r="D141" t="s">
        <v>194</v>
      </c>
      <c r="E141">
        <v>1351</v>
      </c>
      <c r="H141" s="3">
        <f t="shared" si="2"/>
        <v>7.1040419808197127E-5</v>
      </c>
    </row>
    <row r="142" spans="1:8">
      <c r="A142" t="s">
        <v>119</v>
      </c>
      <c r="B142">
        <v>880</v>
      </c>
      <c r="C142">
        <v>126</v>
      </c>
      <c r="D142" t="s">
        <v>194</v>
      </c>
      <c r="E142">
        <v>6984</v>
      </c>
      <c r="H142" s="3">
        <f t="shared" si="2"/>
        <v>6.8849746069618361E-5</v>
      </c>
    </row>
    <row r="143" spans="1:8">
      <c r="A143" t="s">
        <v>116</v>
      </c>
      <c r="B143">
        <v>871</v>
      </c>
      <c r="C143">
        <v>94</v>
      </c>
      <c r="D143" t="s">
        <v>194</v>
      </c>
      <c r="E143">
        <v>9266</v>
      </c>
      <c r="H143" s="3">
        <f t="shared" si="2"/>
        <v>6.8145600939360901E-5</v>
      </c>
    </row>
    <row r="144" spans="1:8">
      <c r="A144" t="s">
        <v>113</v>
      </c>
      <c r="B144">
        <v>870</v>
      </c>
      <c r="C144">
        <v>62</v>
      </c>
      <c r="D144" t="s">
        <v>194</v>
      </c>
      <c r="E144">
        <v>14032</v>
      </c>
      <c r="H144" s="3">
        <f t="shared" si="2"/>
        <v>6.8067362591554516E-5</v>
      </c>
    </row>
    <row r="145" spans="1:8">
      <c r="A145" t="s">
        <v>118</v>
      </c>
      <c r="B145">
        <v>867</v>
      </c>
      <c r="C145">
        <v>69</v>
      </c>
      <c r="D145" t="s">
        <v>194</v>
      </c>
      <c r="E145">
        <v>12565</v>
      </c>
      <c r="H145" s="3">
        <f t="shared" si="2"/>
        <v>6.7832647548135363E-5</v>
      </c>
    </row>
    <row r="146" spans="1:8">
      <c r="A146" t="s">
        <v>117</v>
      </c>
      <c r="B146">
        <v>856</v>
      </c>
      <c r="C146">
        <v>44</v>
      </c>
      <c r="D146" t="s">
        <v>194</v>
      </c>
      <c r="E146">
        <v>19455</v>
      </c>
      <c r="H146" s="3">
        <f t="shared" si="2"/>
        <v>6.6972025722265133E-5</v>
      </c>
    </row>
    <row r="147" spans="1:8">
      <c r="A147" t="s">
        <v>110</v>
      </c>
      <c r="B147">
        <v>844</v>
      </c>
      <c r="C147">
        <v>306</v>
      </c>
      <c r="D147" t="s">
        <v>194</v>
      </c>
      <c r="E147">
        <v>2758</v>
      </c>
      <c r="H147" s="3">
        <f t="shared" si="2"/>
        <v>6.6033165548588519E-5</v>
      </c>
    </row>
    <row r="148" spans="1:8">
      <c r="A148" t="s">
        <v>114</v>
      </c>
      <c r="B148">
        <v>831</v>
      </c>
      <c r="C148">
        <v>56</v>
      </c>
      <c r="D148" t="s">
        <v>194</v>
      </c>
      <c r="E148">
        <v>14839</v>
      </c>
      <c r="H148" s="3">
        <f t="shared" si="2"/>
        <v>6.5016067027105521E-5</v>
      </c>
    </row>
    <row r="149" spans="1:8">
      <c r="A149" t="s">
        <v>240</v>
      </c>
      <c r="B149">
        <v>814</v>
      </c>
      <c r="C149">
        <v>198</v>
      </c>
      <c r="D149" t="s">
        <v>194</v>
      </c>
      <c r="E149">
        <v>4111</v>
      </c>
      <c r="H149" s="3">
        <f t="shared" si="2"/>
        <v>6.3686015114396984E-5</v>
      </c>
    </row>
    <row r="150" spans="1:8">
      <c r="A150" t="s">
        <v>112</v>
      </c>
      <c r="B150">
        <v>812</v>
      </c>
      <c r="C150">
        <v>61</v>
      </c>
      <c r="D150" t="s">
        <v>194</v>
      </c>
      <c r="E150">
        <v>13311</v>
      </c>
      <c r="H150" s="3">
        <f t="shared" si="2"/>
        <v>6.3529538418784215E-5</v>
      </c>
    </row>
    <row r="151" spans="1:8">
      <c r="A151" t="s">
        <v>99</v>
      </c>
      <c r="B151">
        <v>780</v>
      </c>
      <c r="C151">
        <v>149</v>
      </c>
      <c r="D151" t="s">
        <v>194</v>
      </c>
      <c r="E151">
        <v>5235</v>
      </c>
      <c r="H151" s="3">
        <f t="shared" si="2"/>
        <v>6.1025911288979911E-5</v>
      </c>
    </row>
    <row r="152" spans="1:8">
      <c r="A152" t="s">
        <v>111</v>
      </c>
      <c r="B152">
        <v>733</v>
      </c>
      <c r="C152">
        <v>216</v>
      </c>
      <c r="D152" t="s">
        <v>194</v>
      </c>
      <c r="E152">
        <v>3394</v>
      </c>
      <c r="H152" s="3">
        <f t="shared" si="2"/>
        <v>5.734870894207984E-5</v>
      </c>
    </row>
    <row r="153" spans="1:8">
      <c r="A153" t="s">
        <v>108</v>
      </c>
      <c r="B153">
        <v>705</v>
      </c>
      <c r="C153">
        <v>173</v>
      </c>
      <c r="D153" t="s">
        <v>194</v>
      </c>
      <c r="E153">
        <v>4075</v>
      </c>
      <c r="H153" s="3">
        <f t="shared" si="2"/>
        <v>5.5158035203501074E-5</v>
      </c>
    </row>
    <row r="154" spans="1:8">
      <c r="A154" t="s">
        <v>241</v>
      </c>
      <c r="B154">
        <v>681</v>
      </c>
      <c r="C154">
        <v>200</v>
      </c>
      <c r="D154" t="s">
        <v>194</v>
      </c>
      <c r="E154">
        <v>3405</v>
      </c>
      <c r="H154" s="3">
        <f t="shared" si="2"/>
        <v>5.3280314856147845E-5</v>
      </c>
    </row>
    <row r="155" spans="1:8">
      <c r="A155" t="s">
        <v>109</v>
      </c>
      <c r="B155">
        <v>676</v>
      </c>
      <c r="C155">
        <v>76</v>
      </c>
      <c r="D155" t="s">
        <v>194</v>
      </c>
      <c r="E155">
        <v>8895</v>
      </c>
      <c r="H155" s="3">
        <f t="shared" si="2"/>
        <v>5.2889123117115923E-5</v>
      </c>
    </row>
    <row r="156" spans="1:8">
      <c r="A156" t="s">
        <v>107</v>
      </c>
      <c r="B156">
        <v>651</v>
      </c>
      <c r="C156">
        <v>143</v>
      </c>
      <c r="D156" t="s">
        <v>194</v>
      </c>
      <c r="E156">
        <v>4552</v>
      </c>
      <c r="H156" s="3">
        <f t="shared" si="2"/>
        <v>5.093316442195631E-5</v>
      </c>
    </row>
    <row r="157" spans="1:8">
      <c r="A157" t="s">
        <v>106</v>
      </c>
      <c r="B157">
        <v>615</v>
      </c>
      <c r="C157">
        <v>80</v>
      </c>
      <c r="D157" t="s">
        <v>194</v>
      </c>
      <c r="E157">
        <v>7688</v>
      </c>
      <c r="H157" s="3">
        <f t="shared" si="2"/>
        <v>4.8116583900926468E-5</v>
      </c>
    </row>
    <row r="158" spans="1:8">
      <c r="A158" t="s">
        <v>105</v>
      </c>
      <c r="B158">
        <v>612</v>
      </c>
      <c r="C158">
        <v>91</v>
      </c>
      <c r="D158" t="s">
        <v>194</v>
      </c>
      <c r="E158">
        <v>6725</v>
      </c>
      <c r="H158" s="3">
        <f t="shared" si="2"/>
        <v>4.7881868857507315E-5</v>
      </c>
    </row>
    <row r="159" spans="1:8">
      <c r="A159" t="s">
        <v>242</v>
      </c>
      <c r="B159">
        <v>547</v>
      </c>
      <c r="C159">
        <v>46</v>
      </c>
      <c r="D159" t="s">
        <v>194</v>
      </c>
      <c r="E159">
        <v>11891</v>
      </c>
      <c r="H159" s="3">
        <f t="shared" si="2"/>
        <v>4.2796376250092322E-5</v>
      </c>
    </row>
    <row r="160" spans="1:8">
      <c r="A160" t="s">
        <v>104</v>
      </c>
      <c r="B160">
        <v>523</v>
      </c>
      <c r="C160">
        <v>270</v>
      </c>
      <c r="D160" t="s">
        <v>194</v>
      </c>
      <c r="E160">
        <v>1937</v>
      </c>
      <c r="H160" s="3">
        <f t="shared" si="2"/>
        <v>4.0918655902739094E-5</v>
      </c>
    </row>
    <row r="161" spans="1:8">
      <c r="A161" t="s">
        <v>103</v>
      </c>
      <c r="B161">
        <v>486</v>
      </c>
      <c r="C161">
        <v>0</v>
      </c>
      <c r="D161" t="s">
        <v>193</v>
      </c>
      <c r="H161" s="3">
        <f t="shared" si="2"/>
        <v>3.8023837033902868E-5</v>
      </c>
    </row>
    <row r="162" spans="1:8">
      <c r="A162" t="s">
        <v>102</v>
      </c>
      <c r="B162">
        <v>459</v>
      </c>
      <c r="C162">
        <v>41</v>
      </c>
      <c r="D162" t="s">
        <v>194</v>
      </c>
      <c r="E162">
        <v>11195</v>
      </c>
      <c r="H162" s="3">
        <f t="shared" si="2"/>
        <v>3.5911401643130486E-5</v>
      </c>
    </row>
    <row r="163" spans="1:8">
      <c r="A163" t="s">
        <v>73</v>
      </c>
      <c r="B163">
        <v>453</v>
      </c>
      <c r="C163">
        <v>72</v>
      </c>
      <c r="D163" t="s">
        <v>194</v>
      </c>
      <c r="E163">
        <v>6292</v>
      </c>
      <c r="H163" s="3">
        <f t="shared" si="2"/>
        <v>3.5441971556292179E-5</v>
      </c>
    </row>
    <row r="164" spans="1:8">
      <c r="A164" t="s">
        <v>101</v>
      </c>
      <c r="B164">
        <v>444</v>
      </c>
      <c r="C164">
        <v>62</v>
      </c>
      <c r="D164" t="s">
        <v>194</v>
      </c>
      <c r="E164">
        <v>7161</v>
      </c>
      <c r="H164" s="3">
        <f t="shared" si="2"/>
        <v>3.4737826426034719E-5</v>
      </c>
    </row>
    <row r="165" spans="1:8">
      <c r="A165" t="s">
        <v>243</v>
      </c>
      <c r="B165">
        <v>439</v>
      </c>
      <c r="C165">
        <v>398</v>
      </c>
      <c r="D165" t="s">
        <v>194</v>
      </c>
      <c r="E165">
        <v>1103</v>
      </c>
      <c r="H165" s="3">
        <f t="shared" si="2"/>
        <v>3.4346634687002796E-5</v>
      </c>
    </row>
    <row r="166" spans="1:8">
      <c r="A166" t="s">
        <v>98</v>
      </c>
      <c r="B166">
        <v>433</v>
      </c>
      <c r="C166">
        <v>132</v>
      </c>
      <c r="D166" t="s">
        <v>194</v>
      </c>
      <c r="E166">
        <v>3280</v>
      </c>
      <c r="H166" s="3">
        <f t="shared" si="2"/>
        <v>3.3877204600164489E-5</v>
      </c>
    </row>
    <row r="167" spans="1:8">
      <c r="A167" t="s">
        <v>100</v>
      </c>
      <c r="B167">
        <v>421</v>
      </c>
      <c r="C167">
        <v>65</v>
      </c>
      <c r="D167" t="s">
        <v>194</v>
      </c>
      <c r="E167">
        <v>6477</v>
      </c>
      <c r="H167" s="3">
        <f t="shared" si="2"/>
        <v>3.2938344426487875E-5</v>
      </c>
    </row>
    <row r="168" spans="1:8">
      <c r="A168" t="s">
        <v>97</v>
      </c>
      <c r="B168">
        <v>360</v>
      </c>
      <c r="C168">
        <v>0</v>
      </c>
      <c r="D168" t="s">
        <v>193</v>
      </c>
      <c r="H168" s="3">
        <f t="shared" si="2"/>
        <v>2.8165805210298421E-5</v>
      </c>
    </row>
    <row r="169" spans="1:8">
      <c r="A169" t="s">
        <v>95</v>
      </c>
      <c r="B169">
        <v>342</v>
      </c>
      <c r="C169">
        <v>67</v>
      </c>
      <c r="D169" t="s">
        <v>194</v>
      </c>
      <c r="E169">
        <v>5104</v>
      </c>
      <c r="H169" s="3">
        <f t="shared" si="2"/>
        <v>2.6757514949783499E-5</v>
      </c>
    </row>
    <row r="170" spans="1:8">
      <c r="A170" t="s">
        <v>74</v>
      </c>
      <c r="B170">
        <v>337</v>
      </c>
      <c r="C170">
        <v>95</v>
      </c>
      <c r="D170" t="s">
        <v>194</v>
      </c>
      <c r="E170">
        <v>3547</v>
      </c>
      <c r="H170" s="3">
        <f t="shared" si="2"/>
        <v>2.6366323210751577E-5</v>
      </c>
    </row>
    <row r="171" spans="1:8">
      <c r="A171" t="s">
        <v>96</v>
      </c>
      <c r="B171">
        <v>329</v>
      </c>
      <c r="C171">
        <v>68</v>
      </c>
      <c r="D171" t="s">
        <v>194</v>
      </c>
      <c r="E171">
        <v>4838</v>
      </c>
      <c r="H171" s="3">
        <f t="shared" si="2"/>
        <v>2.5740416428300501E-5</v>
      </c>
    </row>
    <row r="172" spans="1:8">
      <c r="A172" t="s">
        <v>244</v>
      </c>
      <c r="B172">
        <v>314</v>
      </c>
      <c r="C172">
        <v>5</v>
      </c>
      <c r="D172" t="s">
        <v>194</v>
      </c>
      <c r="E172">
        <v>62800</v>
      </c>
      <c r="H172" s="3">
        <f t="shared" si="2"/>
        <v>2.4566841211204733E-5</v>
      </c>
    </row>
    <row r="173" spans="1:8">
      <c r="A173" t="s">
        <v>245</v>
      </c>
      <c r="B173">
        <v>309</v>
      </c>
      <c r="C173">
        <v>17</v>
      </c>
      <c r="D173" t="s">
        <v>194</v>
      </c>
      <c r="E173">
        <v>18176</v>
      </c>
      <c r="H173" s="3">
        <f t="shared" si="2"/>
        <v>2.4175649472172811E-5</v>
      </c>
    </row>
    <row r="174" spans="1:8">
      <c r="A174" t="s">
        <v>246</v>
      </c>
      <c r="B174">
        <v>297</v>
      </c>
      <c r="C174">
        <v>110</v>
      </c>
      <c r="D174" t="s">
        <v>194</v>
      </c>
      <c r="E174">
        <v>2700</v>
      </c>
      <c r="H174" s="3">
        <f t="shared" si="2"/>
        <v>2.3236789298496197E-5</v>
      </c>
    </row>
    <row r="175" spans="1:8">
      <c r="A175" t="s">
        <v>94</v>
      </c>
      <c r="B175">
        <v>283</v>
      </c>
      <c r="C175">
        <v>31</v>
      </c>
      <c r="D175" t="s">
        <v>194</v>
      </c>
      <c r="E175">
        <v>9129</v>
      </c>
      <c r="H175" s="3">
        <f t="shared" si="2"/>
        <v>2.2141452429206814E-5</v>
      </c>
    </row>
    <row r="176" spans="1:8">
      <c r="A176" t="s">
        <v>247</v>
      </c>
      <c r="B176">
        <v>269</v>
      </c>
      <c r="C176">
        <v>0</v>
      </c>
      <c r="D176" t="s">
        <v>193</v>
      </c>
      <c r="H176" s="3">
        <f t="shared" si="2"/>
        <v>2.1046115559917431E-5</v>
      </c>
    </row>
    <row r="177" spans="1:8">
      <c r="A177" t="s">
        <v>248</v>
      </c>
      <c r="B177">
        <v>268</v>
      </c>
      <c r="C177">
        <v>97</v>
      </c>
      <c r="D177" t="s">
        <v>194</v>
      </c>
      <c r="E177">
        <v>2763</v>
      </c>
      <c r="H177" s="3">
        <f t="shared" si="2"/>
        <v>2.0967877212111046E-5</v>
      </c>
    </row>
    <row r="178" spans="1:8">
      <c r="A178" t="s">
        <v>91</v>
      </c>
      <c r="B178">
        <v>232</v>
      </c>
      <c r="C178">
        <v>74</v>
      </c>
      <c r="D178" t="s">
        <v>194</v>
      </c>
      <c r="E178">
        <v>3135</v>
      </c>
      <c r="H178" s="3">
        <f t="shared" si="2"/>
        <v>1.8151296691081204E-5</v>
      </c>
    </row>
    <row r="179" spans="1:8">
      <c r="A179" t="s">
        <v>93</v>
      </c>
      <c r="B179">
        <v>232</v>
      </c>
      <c r="C179">
        <v>0</v>
      </c>
      <c r="D179" t="s">
        <v>193</v>
      </c>
      <c r="H179" s="3">
        <f t="shared" si="2"/>
        <v>1.8151296691081204E-5</v>
      </c>
    </row>
    <row r="180" spans="1:8">
      <c r="A180" t="s">
        <v>92</v>
      </c>
      <c r="B180">
        <v>230</v>
      </c>
      <c r="C180">
        <v>136</v>
      </c>
      <c r="D180" t="s">
        <v>194</v>
      </c>
      <c r="E180">
        <v>1691</v>
      </c>
      <c r="H180" s="3">
        <f t="shared" si="2"/>
        <v>1.7994819995468435E-5</v>
      </c>
    </row>
    <row r="181" spans="1:8">
      <c r="A181" t="s">
        <v>87</v>
      </c>
      <c r="B181">
        <v>193</v>
      </c>
      <c r="C181">
        <v>0</v>
      </c>
      <c r="D181" t="s">
        <v>193</v>
      </c>
      <c r="H181" s="3">
        <f t="shared" si="2"/>
        <v>1.5100001126632209E-5</v>
      </c>
    </row>
    <row r="182" spans="1:8">
      <c r="A182" t="s">
        <v>90</v>
      </c>
      <c r="B182">
        <v>176</v>
      </c>
      <c r="C182">
        <v>5</v>
      </c>
      <c r="D182" t="s">
        <v>194</v>
      </c>
      <c r="E182">
        <v>35200</v>
      </c>
      <c r="H182" s="3">
        <f t="shared" si="2"/>
        <v>1.3769949213923672E-5</v>
      </c>
    </row>
    <row r="183" spans="1:8">
      <c r="A183" t="s">
        <v>89</v>
      </c>
      <c r="B183">
        <v>172</v>
      </c>
      <c r="C183">
        <v>0</v>
      </c>
      <c r="D183" t="s">
        <v>193</v>
      </c>
      <c r="H183" s="3">
        <f t="shared" si="2"/>
        <v>1.3456995822698134E-5</v>
      </c>
    </row>
    <row r="184" spans="1:8">
      <c r="A184" t="s">
        <v>249</v>
      </c>
      <c r="B184">
        <v>168</v>
      </c>
      <c r="C184">
        <v>22</v>
      </c>
      <c r="D184" t="s">
        <v>194</v>
      </c>
      <c r="E184">
        <v>7636</v>
      </c>
      <c r="H184" s="3">
        <f t="shared" si="2"/>
        <v>1.3144042431472596E-5</v>
      </c>
    </row>
    <row r="185" spans="1:8">
      <c r="A185" t="s">
        <v>250</v>
      </c>
      <c r="B185">
        <v>164</v>
      </c>
      <c r="C185">
        <v>0</v>
      </c>
      <c r="D185" t="s">
        <v>193</v>
      </c>
      <c r="H185" s="3">
        <f t="shared" si="2"/>
        <v>1.2831089040247058E-5</v>
      </c>
    </row>
    <row r="186" spans="1:8">
      <c r="A186" t="s">
        <v>251</v>
      </c>
      <c r="B186">
        <v>156</v>
      </c>
      <c r="C186">
        <v>23</v>
      </c>
      <c r="D186" t="s">
        <v>194</v>
      </c>
      <c r="E186">
        <v>6783</v>
      </c>
      <c r="H186" s="3">
        <f t="shared" si="2"/>
        <v>1.2205182257795982E-5</v>
      </c>
    </row>
    <row r="187" spans="1:8">
      <c r="A187" t="s">
        <v>252</v>
      </c>
      <c r="B187">
        <v>151</v>
      </c>
      <c r="C187">
        <v>2</v>
      </c>
      <c r="D187" t="s">
        <v>194</v>
      </c>
      <c r="E187">
        <v>75500</v>
      </c>
      <c r="H187" s="3">
        <f t="shared" si="2"/>
        <v>1.181399051876406E-5</v>
      </c>
    </row>
    <row r="188" spans="1:8">
      <c r="A188" t="s">
        <v>88</v>
      </c>
      <c r="B188">
        <v>144</v>
      </c>
      <c r="C188">
        <v>9</v>
      </c>
      <c r="D188" t="s">
        <v>194</v>
      </c>
      <c r="E188">
        <v>16000</v>
      </c>
      <c r="H188" s="3">
        <f t="shared" si="2"/>
        <v>1.1266322084119368E-5</v>
      </c>
    </row>
    <row r="189" spans="1:8">
      <c r="A189" t="s">
        <v>253</v>
      </c>
      <c r="B189">
        <v>133</v>
      </c>
      <c r="C189">
        <v>14</v>
      </c>
      <c r="D189" t="s">
        <v>194</v>
      </c>
      <c r="E189">
        <v>9500</v>
      </c>
      <c r="H189" s="3">
        <f t="shared" si="2"/>
        <v>1.0405700258249139E-5</v>
      </c>
    </row>
    <row r="190" spans="1:8">
      <c r="A190" t="s">
        <v>86</v>
      </c>
      <c r="B190">
        <v>113</v>
      </c>
      <c r="C190">
        <v>12</v>
      </c>
      <c r="D190" t="s">
        <v>194</v>
      </c>
      <c r="E190">
        <v>9417</v>
      </c>
      <c r="H190" s="3">
        <f t="shared" si="2"/>
        <v>8.8409333021214487E-6</v>
      </c>
    </row>
    <row r="191" spans="1:8">
      <c r="A191" t="s">
        <v>85</v>
      </c>
      <c r="B191">
        <v>112</v>
      </c>
      <c r="C191">
        <v>0</v>
      </c>
      <c r="D191" t="s">
        <v>193</v>
      </c>
      <c r="H191" s="3">
        <f t="shared" si="2"/>
        <v>8.7626949543150642E-6</v>
      </c>
    </row>
    <row r="192" spans="1:8">
      <c r="A192" t="s">
        <v>254</v>
      </c>
      <c r="B192">
        <v>104</v>
      </c>
      <c r="C192">
        <v>10</v>
      </c>
      <c r="D192" t="s">
        <v>194</v>
      </c>
      <c r="E192">
        <v>10400</v>
      </c>
      <c r="H192" s="3">
        <f t="shared" si="2"/>
        <v>8.1367881718639882E-6</v>
      </c>
    </row>
    <row r="193" spans="1:8">
      <c r="A193" t="s">
        <v>84</v>
      </c>
      <c r="B193">
        <v>104</v>
      </c>
      <c r="C193">
        <v>0</v>
      </c>
      <c r="D193" t="s">
        <v>193</v>
      </c>
      <c r="H193" s="3">
        <f t="shared" si="2"/>
        <v>8.1367881718639882E-6</v>
      </c>
    </row>
    <row r="194" spans="1:8">
      <c r="A194" t="s">
        <v>255</v>
      </c>
      <c r="B194">
        <v>103</v>
      </c>
      <c r="C194">
        <v>3</v>
      </c>
      <c r="D194" t="s">
        <v>194</v>
      </c>
      <c r="E194">
        <v>34333</v>
      </c>
      <c r="H194" s="3">
        <f t="shared" si="2"/>
        <v>8.0585498240576037E-6</v>
      </c>
    </row>
    <row r="195" spans="1:8">
      <c r="A195" t="s">
        <v>256</v>
      </c>
      <c r="B195">
        <v>99</v>
      </c>
      <c r="C195">
        <v>7</v>
      </c>
      <c r="D195" t="s">
        <v>194</v>
      </c>
      <c r="E195">
        <v>14143</v>
      </c>
      <c r="H195" s="3">
        <f t="shared" si="2"/>
        <v>7.7455964328320656E-6</v>
      </c>
    </row>
    <row r="196" spans="1:8">
      <c r="A196" t="s">
        <v>257</v>
      </c>
      <c r="B196">
        <v>87</v>
      </c>
      <c r="C196">
        <v>5</v>
      </c>
      <c r="D196" t="s">
        <v>194</v>
      </c>
      <c r="E196">
        <v>17400</v>
      </c>
      <c r="H196" s="3">
        <f t="shared" ref="H196:H223" si="3">B196/$B$2</f>
        <v>6.8067362591554516E-6</v>
      </c>
    </row>
    <row r="197" spans="1:8">
      <c r="A197" t="s">
        <v>258</v>
      </c>
      <c r="B197">
        <v>76</v>
      </c>
      <c r="C197">
        <v>16</v>
      </c>
      <c r="D197" t="s">
        <v>194</v>
      </c>
      <c r="E197">
        <v>4750</v>
      </c>
      <c r="H197" s="3">
        <f t="shared" si="3"/>
        <v>5.9461144332852221E-6</v>
      </c>
    </row>
    <row r="198" spans="1:8">
      <c r="A198" t="s">
        <v>259</v>
      </c>
      <c r="B198">
        <v>74</v>
      </c>
      <c r="C198">
        <v>4</v>
      </c>
      <c r="D198" t="s">
        <v>194</v>
      </c>
      <c r="E198">
        <v>18500</v>
      </c>
      <c r="H198" s="3">
        <f t="shared" si="3"/>
        <v>5.7896377376724531E-6</v>
      </c>
    </row>
    <row r="199" spans="1:8">
      <c r="A199" t="s">
        <v>260</v>
      </c>
      <c r="B199">
        <v>73</v>
      </c>
      <c r="C199">
        <v>0</v>
      </c>
      <c r="D199" t="s">
        <v>193</v>
      </c>
      <c r="H199" s="3">
        <f t="shared" si="3"/>
        <v>5.7113993898660686E-6</v>
      </c>
    </row>
    <row r="200" spans="1:8">
      <c r="A200" t="s">
        <v>83</v>
      </c>
      <c r="B200">
        <v>70</v>
      </c>
      <c r="C200">
        <v>3</v>
      </c>
      <c r="D200" t="s">
        <v>194</v>
      </c>
      <c r="E200">
        <v>23333</v>
      </c>
      <c r="H200" s="3">
        <f t="shared" si="3"/>
        <v>5.4766843464469151E-6</v>
      </c>
    </row>
    <row r="201" spans="1:8">
      <c r="A201" t="s">
        <v>261</v>
      </c>
      <c r="B201">
        <v>69</v>
      </c>
      <c r="C201">
        <v>0</v>
      </c>
      <c r="D201" t="s">
        <v>193</v>
      </c>
      <c r="H201" s="3">
        <f t="shared" si="3"/>
        <v>5.3984459986405306E-6</v>
      </c>
    </row>
    <row r="202" spans="1:8">
      <c r="A202" t="s">
        <v>262</v>
      </c>
      <c r="B202">
        <v>66</v>
      </c>
      <c r="C202">
        <v>0</v>
      </c>
      <c r="D202" t="s">
        <v>193</v>
      </c>
      <c r="H202" s="3">
        <f t="shared" si="3"/>
        <v>5.1637309552213771E-6</v>
      </c>
    </row>
    <row r="203" spans="1:8">
      <c r="A203" t="s">
        <v>82</v>
      </c>
      <c r="B203">
        <v>61</v>
      </c>
      <c r="C203">
        <v>3</v>
      </c>
      <c r="D203" t="s">
        <v>194</v>
      </c>
      <c r="E203">
        <v>20333</v>
      </c>
      <c r="H203" s="3">
        <f t="shared" si="3"/>
        <v>4.7725392161894546E-6</v>
      </c>
    </row>
    <row r="204" spans="1:8">
      <c r="A204" t="s">
        <v>263</v>
      </c>
      <c r="B204">
        <v>52</v>
      </c>
      <c r="C204">
        <v>12</v>
      </c>
      <c r="D204" t="s">
        <v>194</v>
      </c>
      <c r="E204">
        <v>4333</v>
      </c>
      <c r="H204" s="3">
        <f t="shared" si="3"/>
        <v>4.0683940859319941E-6</v>
      </c>
    </row>
    <row r="205" spans="1:8">
      <c r="A205" t="s">
        <v>264</v>
      </c>
      <c r="B205">
        <v>49</v>
      </c>
      <c r="C205">
        <v>8</v>
      </c>
      <c r="D205" t="s">
        <v>194</v>
      </c>
      <c r="E205">
        <v>6125</v>
      </c>
      <c r="H205" s="3">
        <f t="shared" si="3"/>
        <v>3.8336790425128406E-6</v>
      </c>
    </row>
    <row r="206" spans="1:8">
      <c r="A206" t="s">
        <v>265</v>
      </c>
      <c r="B206">
        <v>48</v>
      </c>
      <c r="C206">
        <v>0</v>
      </c>
      <c r="D206" t="s">
        <v>193</v>
      </c>
      <c r="H206" s="3">
        <f t="shared" si="3"/>
        <v>3.7554406947064561E-6</v>
      </c>
    </row>
    <row r="207" spans="1:8">
      <c r="A207" t="s">
        <v>80</v>
      </c>
      <c r="B207">
        <v>25</v>
      </c>
      <c r="C207">
        <v>2</v>
      </c>
      <c r="D207" t="s">
        <v>194</v>
      </c>
      <c r="E207">
        <v>12500</v>
      </c>
      <c r="H207" s="3">
        <f t="shared" si="3"/>
        <v>1.9559586951596125E-6</v>
      </c>
    </row>
    <row r="208" spans="1:8">
      <c r="A208" t="s">
        <v>266</v>
      </c>
      <c r="B208">
        <v>23</v>
      </c>
      <c r="C208">
        <v>2</v>
      </c>
      <c r="D208" t="s">
        <v>194</v>
      </c>
      <c r="E208">
        <v>11500</v>
      </c>
      <c r="H208" s="3">
        <f t="shared" si="3"/>
        <v>1.7994819995468435E-6</v>
      </c>
    </row>
    <row r="209" spans="1:8">
      <c r="A209" t="s">
        <v>267</v>
      </c>
      <c r="B209">
        <v>20</v>
      </c>
      <c r="C209">
        <v>3</v>
      </c>
      <c r="D209" t="s">
        <v>194</v>
      </c>
      <c r="E209">
        <v>6667</v>
      </c>
      <c r="H209" s="3">
        <f t="shared" si="3"/>
        <v>1.56476695612769E-6</v>
      </c>
    </row>
    <row r="210" spans="1:8">
      <c r="A210" t="s">
        <v>268</v>
      </c>
      <c r="B210">
        <v>18</v>
      </c>
      <c r="C210">
        <v>0</v>
      </c>
      <c r="D210" t="s">
        <v>194</v>
      </c>
      <c r="H210" s="3">
        <f t="shared" si="3"/>
        <v>1.408290260514921E-6</v>
      </c>
    </row>
    <row r="211" spans="1:8">
      <c r="A211" t="s">
        <v>269</v>
      </c>
      <c r="B211">
        <v>17</v>
      </c>
      <c r="C211">
        <v>0</v>
      </c>
      <c r="D211" t="s">
        <v>193</v>
      </c>
      <c r="H211" s="3">
        <f t="shared" si="3"/>
        <v>1.3300519127085365E-6</v>
      </c>
    </row>
    <row r="212" spans="1:8">
      <c r="A212" t="s">
        <v>270</v>
      </c>
      <c r="B212">
        <v>14</v>
      </c>
      <c r="C212">
        <v>1</v>
      </c>
      <c r="D212" t="s">
        <v>194</v>
      </c>
      <c r="E212">
        <v>14000</v>
      </c>
      <c r="H212" s="3">
        <f t="shared" si="3"/>
        <v>1.095336869289383E-6</v>
      </c>
    </row>
    <row r="213" spans="1:8">
      <c r="A213" t="s">
        <v>271</v>
      </c>
      <c r="B213">
        <v>12</v>
      </c>
      <c r="C213">
        <v>2</v>
      </c>
      <c r="D213" t="s">
        <v>194</v>
      </c>
      <c r="E213">
        <v>6000</v>
      </c>
      <c r="H213" s="3">
        <f t="shared" si="3"/>
        <v>9.3886017367661402E-7</v>
      </c>
    </row>
    <row r="214" spans="1:8">
      <c r="A214" t="s">
        <v>81</v>
      </c>
      <c r="B214">
        <v>9</v>
      </c>
      <c r="C214">
        <v>0</v>
      </c>
      <c r="D214" t="s">
        <v>193</v>
      </c>
      <c r="H214" s="3">
        <f t="shared" si="3"/>
        <v>7.0414513025746051E-7</v>
      </c>
    </row>
    <row r="215" spans="1:8">
      <c r="A215" t="s">
        <v>79</v>
      </c>
      <c r="B215">
        <v>8</v>
      </c>
      <c r="C215">
        <v>0</v>
      </c>
      <c r="D215" t="s">
        <v>193</v>
      </c>
      <c r="H215" s="3">
        <f t="shared" si="3"/>
        <v>6.2590678245107601E-7</v>
      </c>
    </row>
    <row r="216" spans="1:8">
      <c r="A216" t="s">
        <v>272</v>
      </c>
      <c r="B216">
        <v>8</v>
      </c>
      <c r="C216">
        <v>39</v>
      </c>
      <c r="D216" t="s">
        <v>194</v>
      </c>
      <c r="E216">
        <v>205</v>
      </c>
      <c r="H216" s="3">
        <f t="shared" si="3"/>
        <v>6.2590678245107601E-7</v>
      </c>
    </row>
    <row r="217" spans="1:8">
      <c r="A217" t="s">
        <v>77</v>
      </c>
      <c r="B217">
        <v>7</v>
      </c>
      <c r="C217">
        <v>1</v>
      </c>
      <c r="D217" t="s">
        <v>194</v>
      </c>
      <c r="E217">
        <v>7000</v>
      </c>
      <c r="H217" s="3">
        <f t="shared" si="3"/>
        <v>5.4766843464469151E-7</v>
      </c>
    </row>
    <row r="218" spans="1:8">
      <c r="A218" t="s">
        <v>273</v>
      </c>
      <c r="B218">
        <v>6</v>
      </c>
      <c r="C218">
        <v>0</v>
      </c>
      <c r="D218" t="s">
        <v>193</v>
      </c>
      <c r="H218" s="3">
        <f t="shared" si="3"/>
        <v>4.6943008683830701E-7</v>
      </c>
    </row>
    <row r="219" spans="1:8">
      <c r="A219" t="s">
        <v>274</v>
      </c>
      <c r="B219">
        <v>4</v>
      </c>
      <c r="C219">
        <v>1</v>
      </c>
      <c r="D219" t="s">
        <v>194</v>
      </c>
      <c r="E219">
        <v>4000</v>
      </c>
      <c r="H219" s="3">
        <f t="shared" si="3"/>
        <v>3.1295339122553801E-7</v>
      </c>
    </row>
    <row r="220" spans="1:8">
      <c r="A220" t="s">
        <v>78</v>
      </c>
      <c r="B220">
        <v>4</v>
      </c>
      <c r="C220">
        <v>2</v>
      </c>
      <c r="D220" t="s">
        <v>194</v>
      </c>
      <c r="E220">
        <v>2000</v>
      </c>
      <c r="H220" s="3">
        <f t="shared" si="3"/>
        <v>3.1295339122553801E-7</v>
      </c>
    </row>
    <row r="221" spans="1:8">
      <c r="A221" t="s">
        <v>76</v>
      </c>
      <c r="B221">
        <v>3</v>
      </c>
      <c r="C221">
        <v>0</v>
      </c>
      <c r="D221" t="s">
        <v>194</v>
      </c>
      <c r="H221" s="3">
        <f t="shared" si="3"/>
        <v>2.347150434191535E-7</v>
      </c>
    </row>
    <row r="222" spans="1:8">
      <c r="A222" t="s">
        <v>275</v>
      </c>
      <c r="B222">
        <v>2</v>
      </c>
      <c r="C222">
        <v>0</v>
      </c>
      <c r="D222" t="s">
        <v>194</v>
      </c>
      <c r="H222" s="3">
        <f t="shared" si="3"/>
        <v>1.56476695612769E-7</v>
      </c>
    </row>
    <row r="223" spans="1:8">
      <c r="A223" t="s">
        <v>276</v>
      </c>
      <c r="B223">
        <v>1</v>
      </c>
      <c r="C223">
        <v>5</v>
      </c>
      <c r="D223" t="s">
        <v>194</v>
      </c>
      <c r="E223">
        <v>200</v>
      </c>
      <c r="H223" s="3">
        <f t="shared" si="3"/>
        <v>7.8238347806384501E-8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F4AC-0B73-C44D-9046-1E63D1077521}">
  <dimension ref="A1:L227"/>
  <sheetViews>
    <sheetView workbookViewId="0">
      <selection activeCell="L4" sqref="L4"/>
    </sheetView>
  </sheetViews>
  <sheetFormatPr baseColWidth="10" defaultRowHeight="20"/>
  <cols>
    <col min="1" max="1" width="36.42578125" bestFit="1" customWidth="1"/>
  </cols>
  <sheetData>
    <row r="1" spans="1:12">
      <c r="B1" t="s">
        <v>188</v>
      </c>
      <c r="C1" t="s">
        <v>297</v>
      </c>
      <c r="D1" t="s">
        <v>298</v>
      </c>
      <c r="E1" t="s">
        <v>190</v>
      </c>
      <c r="F1" t="s">
        <v>299</v>
      </c>
      <c r="G1" t="s">
        <v>192</v>
      </c>
      <c r="H1" t="s">
        <v>300</v>
      </c>
    </row>
    <row r="2" spans="1:12">
      <c r="A2" t="s">
        <v>9</v>
      </c>
      <c r="B2">
        <v>6424960</v>
      </c>
      <c r="C2">
        <v>6175887</v>
      </c>
      <c r="D2">
        <v>100</v>
      </c>
      <c r="E2">
        <v>1076811</v>
      </c>
      <c r="F2" t="s">
        <v>194</v>
      </c>
      <c r="G2">
        <v>5967</v>
      </c>
      <c r="L2" t="s">
        <v>306</v>
      </c>
    </row>
    <row r="3" spans="1:12">
      <c r="A3" t="s">
        <v>12</v>
      </c>
      <c r="B3">
        <v>2521770</v>
      </c>
      <c r="C3">
        <v>2499203</v>
      </c>
      <c r="D3">
        <v>39.200000000000003</v>
      </c>
      <c r="E3">
        <v>427107</v>
      </c>
      <c r="F3" t="s">
        <v>194</v>
      </c>
      <c r="G3">
        <v>5904</v>
      </c>
      <c r="H3">
        <v>4</v>
      </c>
      <c r="L3" t="s">
        <v>689</v>
      </c>
    </row>
    <row r="4" spans="1:12">
      <c r="A4" t="s">
        <v>26</v>
      </c>
      <c r="B4">
        <v>651794</v>
      </c>
      <c r="C4">
        <v>626097</v>
      </c>
      <c r="D4">
        <v>10.1</v>
      </c>
      <c r="E4">
        <v>83680</v>
      </c>
      <c r="F4" t="s">
        <v>194</v>
      </c>
      <c r="G4">
        <v>7789</v>
      </c>
      <c r="H4">
        <v>5.4</v>
      </c>
    </row>
    <row r="5" spans="1:12">
      <c r="A5" t="s">
        <v>11</v>
      </c>
      <c r="B5">
        <v>298623</v>
      </c>
      <c r="C5">
        <v>289027</v>
      </c>
      <c r="D5">
        <v>4.5999999999999996</v>
      </c>
      <c r="E5">
        <v>51075</v>
      </c>
      <c r="F5" t="s">
        <v>194</v>
      </c>
      <c r="G5">
        <v>5847</v>
      </c>
      <c r="H5">
        <v>7.5</v>
      </c>
    </row>
    <row r="6" spans="1:12">
      <c r="A6" t="s">
        <v>20</v>
      </c>
      <c r="B6">
        <v>291038</v>
      </c>
      <c r="C6">
        <v>285279</v>
      </c>
      <c r="D6">
        <v>4.5</v>
      </c>
      <c r="E6">
        <v>49265</v>
      </c>
      <c r="F6" t="s">
        <v>194</v>
      </c>
      <c r="G6">
        <v>5908</v>
      </c>
      <c r="H6">
        <v>7.5</v>
      </c>
    </row>
    <row r="7" spans="1:12">
      <c r="A7" t="s">
        <v>16</v>
      </c>
      <c r="B7">
        <v>219374</v>
      </c>
      <c r="C7">
        <v>218965</v>
      </c>
      <c r="D7">
        <v>3.4</v>
      </c>
      <c r="E7">
        <v>43541</v>
      </c>
      <c r="F7" t="s">
        <v>194</v>
      </c>
      <c r="G7">
        <v>5038</v>
      </c>
      <c r="H7">
        <v>7.5</v>
      </c>
    </row>
    <row r="8" spans="1:12">
      <c r="A8" t="s">
        <v>68</v>
      </c>
      <c r="B8">
        <v>196285</v>
      </c>
      <c r="C8">
        <v>196124</v>
      </c>
      <c r="D8">
        <v>3.1</v>
      </c>
      <c r="E8">
        <v>36380</v>
      </c>
      <c r="F8" t="s">
        <v>194</v>
      </c>
      <c r="G8">
        <v>5395</v>
      </c>
      <c r="H8">
        <v>0</v>
      </c>
    </row>
    <row r="9" spans="1:12">
      <c r="A9" t="s">
        <v>28</v>
      </c>
      <c r="B9">
        <v>183235</v>
      </c>
      <c r="C9">
        <v>157796</v>
      </c>
      <c r="D9">
        <v>2.9</v>
      </c>
      <c r="E9">
        <v>24388</v>
      </c>
      <c r="F9" t="s">
        <v>194</v>
      </c>
      <c r="G9">
        <v>7513</v>
      </c>
      <c r="H9">
        <v>3.7</v>
      </c>
    </row>
    <row r="10" spans="1:12">
      <c r="A10" t="s">
        <v>24</v>
      </c>
      <c r="B10">
        <v>171637</v>
      </c>
      <c r="C10">
        <v>170108</v>
      </c>
      <c r="D10">
        <v>2.7</v>
      </c>
      <c r="E10">
        <v>30303</v>
      </c>
      <c r="F10" t="s">
        <v>194</v>
      </c>
      <c r="G10">
        <v>5664</v>
      </c>
      <c r="H10">
        <v>13.9</v>
      </c>
    </row>
    <row r="11" spans="1:12">
      <c r="A11" t="s">
        <v>19</v>
      </c>
      <c r="B11">
        <v>137319</v>
      </c>
      <c r="C11">
        <v>131758</v>
      </c>
      <c r="D11">
        <v>2.1</v>
      </c>
      <c r="E11">
        <v>23126</v>
      </c>
      <c r="F11" t="s">
        <v>194</v>
      </c>
      <c r="G11">
        <v>5938</v>
      </c>
      <c r="H11">
        <v>7.5</v>
      </c>
    </row>
    <row r="12" spans="1:12">
      <c r="A12" t="s">
        <v>29</v>
      </c>
      <c r="B12">
        <v>106353</v>
      </c>
      <c r="C12">
        <v>102663</v>
      </c>
      <c r="D12">
        <v>1.7</v>
      </c>
      <c r="E12">
        <v>18206</v>
      </c>
      <c r="F12" t="s">
        <v>194</v>
      </c>
      <c r="G12">
        <v>5842</v>
      </c>
      <c r="H12">
        <v>7.5</v>
      </c>
    </row>
    <row r="13" spans="1:12">
      <c r="A13" t="s">
        <v>36</v>
      </c>
      <c r="B13">
        <v>105751</v>
      </c>
      <c r="C13">
        <v>103173</v>
      </c>
      <c r="D13">
        <v>1.6</v>
      </c>
      <c r="E13">
        <v>17141</v>
      </c>
      <c r="F13" t="s">
        <v>194</v>
      </c>
      <c r="G13">
        <v>6169</v>
      </c>
      <c r="H13">
        <v>7.5</v>
      </c>
    </row>
    <row r="14" spans="1:12">
      <c r="A14" t="s">
        <v>22</v>
      </c>
      <c r="B14">
        <v>87143</v>
      </c>
      <c r="C14">
        <v>86713</v>
      </c>
      <c r="D14">
        <v>1.4</v>
      </c>
      <c r="E14">
        <v>11976</v>
      </c>
      <c r="F14" t="s">
        <v>194</v>
      </c>
      <c r="G14">
        <v>7276</v>
      </c>
      <c r="H14">
        <v>0</v>
      </c>
    </row>
    <row r="15" spans="1:12">
      <c r="A15" t="s">
        <v>23</v>
      </c>
      <c r="B15">
        <v>71661</v>
      </c>
      <c r="C15">
        <v>71484</v>
      </c>
      <c r="D15">
        <v>1.1000000000000001</v>
      </c>
      <c r="E15">
        <v>12907</v>
      </c>
      <c r="F15" t="s">
        <v>194</v>
      </c>
      <c r="G15">
        <v>5552</v>
      </c>
      <c r="H15">
        <v>7.5</v>
      </c>
    </row>
    <row r="16" spans="1:12">
      <c r="A16" t="s">
        <v>13</v>
      </c>
      <c r="B16">
        <v>70953</v>
      </c>
      <c r="C16">
        <v>49846</v>
      </c>
      <c r="D16">
        <v>1.1000000000000001</v>
      </c>
      <c r="E16">
        <v>7312</v>
      </c>
      <c r="F16" t="s">
        <v>194</v>
      </c>
      <c r="G16">
        <v>9704</v>
      </c>
      <c r="H16">
        <v>0</v>
      </c>
    </row>
    <row r="17" spans="1:8">
      <c r="A17" t="s">
        <v>53</v>
      </c>
      <c r="B17">
        <v>65762</v>
      </c>
      <c r="C17">
        <v>65732</v>
      </c>
      <c r="D17">
        <v>1</v>
      </c>
      <c r="E17">
        <v>12467</v>
      </c>
      <c r="F17" t="s">
        <v>194</v>
      </c>
      <c r="G17">
        <v>5275</v>
      </c>
      <c r="H17">
        <v>5.6</v>
      </c>
    </row>
    <row r="18" spans="1:8">
      <c r="A18" t="s">
        <v>18</v>
      </c>
      <c r="B18">
        <v>62302</v>
      </c>
      <c r="C18">
        <v>60953</v>
      </c>
      <c r="D18">
        <v>1</v>
      </c>
      <c r="E18">
        <v>11809</v>
      </c>
      <c r="F18" t="s">
        <v>194</v>
      </c>
      <c r="G18">
        <v>5276</v>
      </c>
      <c r="H18">
        <v>7.5</v>
      </c>
    </row>
    <row r="19" spans="1:8">
      <c r="A19" t="s">
        <v>52</v>
      </c>
      <c r="B19">
        <v>61703</v>
      </c>
      <c r="C19">
        <v>61334</v>
      </c>
      <c r="D19">
        <v>1</v>
      </c>
      <c r="E19">
        <v>10321</v>
      </c>
      <c r="F19" t="s">
        <v>194</v>
      </c>
      <c r="G19">
        <v>5978</v>
      </c>
      <c r="H19">
        <v>0</v>
      </c>
    </row>
    <row r="20" spans="1:8">
      <c r="A20" t="s">
        <v>15</v>
      </c>
      <c r="B20">
        <v>53120</v>
      </c>
      <c r="C20">
        <v>48800</v>
      </c>
      <c r="D20">
        <v>0.8</v>
      </c>
      <c r="E20">
        <v>9273</v>
      </c>
      <c r="F20" t="s">
        <v>194</v>
      </c>
      <c r="G20">
        <v>5728</v>
      </c>
      <c r="H20">
        <v>10</v>
      </c>
    </row>
    <row r="21" spans="1:8">
      <c r="A21" t="s">
        <v>14</v>
      </c>
      <c r="B21">
        <v>52466</v>
      </c>
      <c r="C21">
        <v>44170</v>
      </c>
      <c r="D21">
        <v>0.8</v>
      </c>
      <c r="E21">
        <v>10234</v>
      </c>
      <c r="F21" t="s">
        <v>194</v>
      </c>
      <c r="G21">
        <v>5127</v>
      </c>
      <c r="H21">
        <v>16.2</v>
      </c>
    </row>
    <row r="22" spans="1:8">
      <c r="A22" t="s">
        <v>182</v>
      </c>
      <c r="B22">
        <v>51764</v>
      </c>
      <c r="C22">
        <v>51740</v>
      </c>
      <c r="D22">
        <v>0.8</v>
      </c>
      <c r="E22">
        <v>11226</v>
      </c>
      <c r="F22" t="s">
        <v>194</v>
      </c>
      <c r="G22">
        <v>4611</v>
      </c>
      <c r="H22">
        <v>27.3</v>
      </c>
    </row>
    <row r="23" spans="1:8">
      <c r="A23" t="s">
        <v>25</v>
      </c>
      <c r="B23">
        <v>51249</v>
      </c>
      <c r="C23">
        <v>30562</v>
      </c>
      <c r="D23">
        <v>0.8</v>
      </c>
      <c r="E23">
        <v>8842</v>
      </c>
      <c r="F23" t="s">
        <v>194</v>
      </c>
      <c r="G23">
        <v>5796</v>
      </c>
      <c r="H23">
        <v>10.4</v>
      </c>
    </row>
    <row r="24" spans="1:8">
      <c r="A24" t="s">
        <v>33</v>
      </c>
      <c r="B24">
        <v>50492</v>
      </c>
      <c r="C24">
        <v>49425</v>
      </c>
      <c r="D24">
        <v>0.8</v>
      </c>
      <c r="E24">
        <v>8125</v>
      </c>
      <c r="F24" t="s">
        <v>194</v>
      </c>
      <c r="G24">
        <v>6214</v>
      </c>
      <c r="H24">
        <v>7.5</v>
      </c>
    </row>
    <row r="25" spans="1:8">
      <c r="A25" t="s">
        <v>185</v>
      </c>
      <c r="B25">
        <v>45459</v>
      </c>
      <c r="C25">
        <v>45457</v>
      </c>
      <c r="D25">
        <v>0.7</v>
      </c>
      <c r="E25">
        <v>9466</v>
      </c>
      <c r="F25" t="s">
        <v>194</v>
      </c>
      <c r="G25">
        <v>4802</v>
      </c>
      <c r="H25">
        <v>0</v>
      </c>
    </row>
    <row r="26" spans="1:8">
      <c r="A26" t="s">
        <v>37</v>
      </c>
      <c r="B26">
        <v>43160</v>
      </c>
      <c r="C26">
        <v>37254</v>
      </c>
      <c r="D26">
        <v>0.7</v>
      </c>
      <c r="E26">
        <v>5246</v>
      </c>
      <c r="F26" t="s">
        <v>194</v>
      </c>
      <c r="G26">
        <v>8227</v>
      </c>
      <c r="H26">
        <v>0</v>
      </c>
    </row>
    <row r="27" spans="1:8">
      <c r="A27" t="s">
        <v>45</v>
      </c>
      <c r="B27">
        <v>40692</v>
      </c>
      <c r="C27">
        <v>40661</v>
      </c>
      <c r="D27">
        <v>0.6</v>
      </c>
      <c r="E27">
        <v>7577</v>
      </c>
      <c r="F27" t="s">
        <v>194</v>
      </c>
      <c r="G27">
        <v>5370</v>
      </c>
      <c r="H27">
        <v>5</v>
      </c>
    </row>
    <row r="28" spans="1:8">
      <c r="A28" t="s">
        <v>42</v>
      </c>
      <c r="B28">
        <v>37170</v>
      </c>
      <c r="C28">
        <v>34249</v>
      </c>
      <c r="D28">
        <v>0.6</v>
      </c>
      <c r="E28">
        <v>6630</v>
      </c>
      <c r="F28" t="s">
        <v>194</v>
      </c>
      <c r="G28">
        <v>5606</v>
      </c>
      <c r="H28">
        <v>0</v>
      </c>
    </row>
    <row r="29" spans="1:8">
      <c r="A29" t="s">
        <v>186</v>
      </c>
      <c r="B29">
        <v>37035</v>
      </c>
      <c r="C29">
        <v>37012</v>
      </c>
      <c r="D29">
        <v>0.6</v>
      </c>
      <c r="E29">
        <v>7736</v>
      </c>
      <c r="F29" t="s">
        <v>194</v>
      </c>
      <c r="G29">
        <v>4787</v>
      </c>
      <c r="H29">
        <v>5</v>
      </c>
    </row>
    <row r="30" spans="1:8">
      <c r="A30" t="s">
        <v>32</v>
      </c>
      <c r="B30">
        <v>35338</v>
      </c>
      <c r="C30">
        <v>32685</v>
      </c>
      <c r="D30">
        <v>0.6</v>
      </c>
      <c r="E30">
        <v>6007</v>
      </c>
      <c r="F30" t="s">
        <v>194</v>
      </c>
      <c r="G30">
        <v>5883</v>
      </c>
      <c r="H30">
        <v>0</v>
      </c>
    </row>
    <row r="31" spans="1:8">
      <c r="A31" t="s">
        <v>62</v>
      </c>
      <c r="B31">
        <v>33560</v>
      </c>
      <c r="C31">
        <v>33173</v>
      </c>
      <c r="D31">
        <v>0.5</v>
      </c>
      <c r="E31">
        <v>5954</v>
      </c>
      <c r="F31" t="s">
        <v>194</v>
      </c>
      <c r="G31">
        <v>5637</v>
      </c>
      <c r="H31">
        <v>0</v>
      </c>
    </row>
    <row r="32" spans="1:8">
      <c r="A32" t="s">
        <v>65</v>
      </c>
      <c r="B32">
        <v>30509</v>
      </c>
      <c r="C32">
        <v>30438</v>
      </c>
      <c r="D32">
        <v>0.5</v>
      </c>
      <c r="E32">
        <v>5495</v>
      </c>
      <c r="F32" t="s">
        <v>194</v>
      </c>
      <c r="G32">
        <v>5552</v>
      </c>
      <c r="H32">
        <v>23.1</v>
      </c>
    </row>
    <row r="33" spans="1:8">
      <c r="A33" t="s">
        <v>183</v>
      </c>
      <c r="B33">
        <v>28846</v>
      </c>
      <c r="C33">
        <v>28827</v>
      </c>
      <c r="D33">
        <v>0.4</v>
      </c>
      <c r="E33">
        <v>5242</v>
      </c>
      <c r="F33" t="s">
        <v>194</v>
      </c>
      <c r="G33">
        <v>5503</v>
      </c>
      <c r="H33">
        <v>4.0999999999999996</v>
      </c>
    </row>
    <row r="34" spans="1:8">
      <c r="A34" t="s">
        <v>184</v>
      </c>
      <c r="B34">
        <v>28840</v>
      </c>
      <c r="C34">
        <v>28840</v>
      </c>
      <c r="D34">
        <v>0.4</v>
      </c>
      <c r="E34">
        <v>4900</v>
      </c>
      <c r="F34" t="s">
        <v>194</v>
      </c>
      <c r="G34">
        <v>5886</v>
      </c>
    </row>
    <row r="35" spans="1:8">
      <c r="A35" t="s">
        <v>27</v>
      </c>
      <c r="B35">
        <v>28158</v>
      </c>
      <c r="C35">
        <v>28016</v>
      </c>
      <c r="D35">
        <v>0.4</v>
      </c>
      <c r="E35">
        <v>5758</v>
      </c>
      <c r="F35" t="s">
        <v>194</v>
      </c>
      <c r="G35">
        <v>4890</v>
      </c>
      <c r="H35">
        <v>7.8</v>
      </c>
    </row>
    <row r="36" spans="1:8">
      <c r="A36" t="s">
        <v>41</v>
      </c>
      <c r="B36">
        <v>26001</v>
      </c>
      <c r="C36">
        <v>25072</v>
      </c>
      <c r="D36">
        <v>0.4</v>
      </c>
      <c r="E36">
        <v>3997</v>
      </c>
      <c r="F36" t="s">
        <v>194</v>
      </c>
      <c r="G36">
        <v>6505</v>
      </c>
      <c r="H36">
        <v>7.5</v>
      </c>
    </row>
    <row r="37" spans="1:8">
      <c r="A37" t="s">
        <v>67</v>
      </c>
      <c r="B37">
        <v>23032</v>
      </c>
      <c r="C37">
        <v>22600</v>
      </c>
      <c r="D37">
        <v>0.4</v>
      </c>
      <c r="E37">
        <v>4068</v>
      </c>
      <c r="F37" t="s">
        <v>194</v>
      </c>
      <c r="G37">
        <v>5662</v>
      </c>
      <c r="H37">
        <v>0</v>
      </c>
    </row>
    <row r="38" spans="1:8">
      <c r="A38" t="s">
        <v>187</v>
      </c>
      <c r="B38">
        <v>16659</v>
      </c>
      <c r="C38">
        <v>16440</v>
      </c>
      <c r="D38">
        <v>0.3</v>
      </c>
      <c r="E38">
        <v>2807</v>
      </c>
      <c r="F38" t="s">
        <v>194</v>
      </c>
      <c r="G38">
        <v>5935</v>
      </c>
      <c r="H38">
        <v>0</v>
      </c>
    </row>
    <row r="39" spans="1:8">
      <c r="A39" t="s">
        <v>178</v>
      </c>
      <c r="B39">
        <v>15780</v>
      </c>
      <c r="C39">
        <v>15627</v>
      </c>
      <c r="D39">
        <v>0.2</v>
      </c>
      <c r="E39">
        <v>3185</v>
      </c>
      <c r="F39" t="s">
        <v>194</v>
      </c>
      <c r="G39">
        <v>4954</v>
      </c>
      <c r="H39">
        <v>7.5</v>
      </c>
    </row>
    <row r="40" spans="1:8">
      <c r="A40" t="s">
        <v>74</v>
      </c>
      <c r="B40">
        <v>15552</v>
      </c>
      <c r="C40">
        <v>15552</v>
      </c>
      <c r="D40">
        <v>0.2</v>
      </c>
      <c r="E40">
        <v>2944</v>
      </c>
      <c r="F40" t="s">
        <v>194</v>
      </c>
      <c r="G40">
        <v>5283</v>
      </c>
      <c r="H40">
        <v>48.2</v>
      </c>
    </row>
    <row r="41" spans="1:8">
      <c r="A41" t="s">
        <v>63</v>
      </c>
      <c r="B41">
        <v>15311</v>
      </c>
      <c r="C41">
        <v>15310</v>
      </c>
      <c r="D41">
        <v>0.2</v>
      </c>
      <c r="E41">
        <v>2744</v>
      </c>
      <c r="F41" t="s">
        <v>194</v>
      </c>
      <c r="G41">
        <v>5580</v>
      </c>
      <c r="H41">
        <v>15</v>
      </c>
    </row>
    <row r="42" spans="1:8">
      <c r="A42" t="s">
        <v>70</v>
      </c>
      <c r="B42">
        <v>14581</v>
      </c>
      <c r="C42">
        <v>14580</v>
      </c>
      <c r="D42">
        <v>0.2</v>
      </c>
      <c r="E42">
        <v>1691</v>
      </c>
      <c r="F42" t="s">
        <v>194</v>
      </c>
      <c r="G42">
        <v>8623</v>
      </c>
      <c r="H42">
        <v>0</v>
      </c>
    </row>
    <row r="43" spans="1:8">
      <c r="A43" t="s">
        <v>54</v>
      </c>
      <c r="B43">
        <v>14180</v>
      </c>
      <c r="C43">
        <v>13743</v>
      </c>
      <c r="D43">
        <v>0.2</v>
      </c>
      <c r="E43">
        <v>1714</v>
      </c>
      <c r="F43" t="s">
        <v>194</v>
      </c>
      <c r="G43">
        <v>8273</v>
      </c>
      <c r="H43">
        <v>0</v>
      </c>
    </row>
    <row r="44" spans="1:8">
      <c r="A44" t="s">
        <v>66</v>
      </c>
      <c r="B44">
        <v>13463</v>
      </c>
      <c r="C44">
        <v>13459</v>
      </c>
      <c r="D44">
        <v>0.2</v>
      </c>
      <c r="E44">
        <v>3323</v>
      </c>
      <c r="F44" t="s">
        <v>194</v>
      </c>
      <c r="G44">
        <v>4051</v>
      </c>
      <c r="H44">
        <v>7.5</v>
      </c>
    </row>
    <row r="45" spans="1:8">
      <c r="A45" t="s">
        <v>179</v>
      </c>
      <c r="B45">
        <v>12188</v>
      </c>
      <c r="C45">
        <v>12089</v>
      </c>
      <c r="D45">
        <v>0.2</v>
      </c>
      <c r="E45">
        <v>2622</v>
      </c>
      <c r="F45" t="s">
        <v>194</v>
      </c>
      <c r="G45">
        <v>4648</v>
      </c>
      <c r="H45">
        <v>1.5</v>
      </c>
    </row>
    <row r="46" spans="1:8">
      <c r="A46" t="s">
        <v>40</v>
      </c>
      <c r="B46">
        <v>11390</v>
      </c>
      <c r="C46">
        <v>8568</v>
      </c>
      <c r="D46">
        <v>0.2</v>
      </c>
      <c r="E46">
        <v>1997</v>
      </c>
      <c r="F46" t="s">
        <v>194</v>
      </c>
      <c r="G46">
        <v>5704</v>
      </c>
      <c r="H46">
        <v>7.9</v>
      </c>
    </row>
    <row r="47" spans="1:8">
      <c r="A47" t="s">
        <v>31</v>
      </c>
      <c r="B47">
        <v>11173</v>
      </c>
      <c r="C47">
        <v>10829</v>
      </c>
      <c r="D47">
        <v>0.2</v>
      </c>
      <c r="E47">
        <v>1653</v>
      </c>
      <c r="F47" t="s">
        <v>194</v>
      </c>
      <c r="G47">
        <v>6759</v>
      </c>
      <c r="H47">
        <v>7.5</v>
      </c>
    </row>
    <row r="48" spans="1:8">
      <c r="A48" t="s">
        <v>180</v>
      </c>
      <c r="B48">
        <v>11090</v>
      </c>
      <c r="C48">
        <v>11089</v>
      </c>
      <c r="D48">
        <v>0.2</v>
      </c>
      <c r="E48">
        <v>1891</v>
      </c>
      <c r="F48" t="s">
        <v>194</v>
      </c>
      <c r="G48">
        <v>5865</v>
      </c>
      <c r="H48">
        <v>27.3</v>
      </c>
    </row>
    <row r="49" spans="1:8">
      <c r="A49" t="s">
        <v>51</v>
      </c>
      <c r="B49">
        <v>10775</v>
      </c>
      <c r="C49">
        <v>10716</v>
      </c>
      <c r="D49">
        <v>0.2</v>
      </c>
      <c r="E49">
        <v>1869</v>
      </c>
      <c r="F49" t="s">
        <v>194</v>
      </c>
      <c r="G49">
        <v>5765</v>
      </c>
      <c r="H49">
        <v>7.5</v>
      </c>
    </row>
    <row r="50" spans="1:8">
      <c r="A50" t="s">
        <v>176</v>
      </c>
      <c r="B50">
        <v>10722</v>
      </c>
      <c r="C50">
        <v>10722</v>
      </c>
      <c r="D50">
        <v>0.2</v>
      </c>
      <c r="E50">
        <v>1801</v>
      </c>
      <c r="F50" t="s">
        <v>194</v>
      </c>
      <c r="G50">
        <v>5953</v>
      </c>
      <c r="H50">
        <v>5.4</v>
      </c>
    </row>
    <row r="51" spans="1:8">
      <c r="A51" t="s">
        <v>166</v>
      </c>
      <c r="B51">
        <v>10223</v>
      </c>
      <c r="C51">
        <v>10223</v>
      </c>
      <c r="D51">
        <v>0.2</v>
      </c>
      <c r="E51">
        <v>2140</v>
      </c>
      <c r="F51" t="s">
        <v>194</v>
      </c>
      <c r="G51">
        <v>4777</v>
      </c>
      <c r="H51">
        <v>26.2</v>
      </c>
    </row>
    <row r="52" spans="1:8">
      <c r="A52" t="s">
        <v>60</v>
      </c>
      <c r="B52">
        <v>10166</v>
      </c>
      <c r="C52">
        <v>10146</v>
      </c>
      <c r="D52">
        <v>0.2</v>
      </c>
      <c r="E52">
        <v>2041</v>
      </c>
      <c r="F52" t="s">
        <v>194</v>
      </c>
      <c r="G52">
        <v>4981</v>
      </c>
      <c r="H52">
        <v>7.5</v>
      </c>
    </row>
    <row r="53" spans="1:8">
      <c r="A53" t="s">
        <v>35</v>
      </c>
      <c r="B53">
        <v>10121</v>
      </c>
      <c r="C53">
        <v>9230</v>
      </c>
      <c r="D53">
        <v>0.2</v>
      </c>
      <c r="E53">
        <v>1270</v>
      </c>
      <c r="F53" t="s">
        <v>194</v>
      </c>
      <c r="G53">
        <v>7969</v>
      </c>
      <c r="H53">
        <v>7.5</v>
      </c>
    </row>
    <row r="54" spans="1:8">
      <c r="A54" t="s">
        <v>34</v>
      </c>
      <c r="B54">
        <v>10005</v>
      </c>
      <c r="C54">
        <v>9983</v>
      </c>
      <c r="D54">
        <v>0.2</v>
      </c>
      <c r="E54">
        <v>1822</v>
      </c>
      <c r="F54" t="s">
        <v>194</v>
      </c>
      <c r="G54">
        <v>5491</v>
      </c>
      <c r="H54">
        <v>7.5</v>
      </c>
    </row>
    <row r="55" spans="1:8">
      <c r="A55" t="s">
        <v>50</v>
      </c>
      <c r="B55">
        <v>8972</v>
      </c>
      <c r="C55">
        <v>6586</v>
      </c>
      <c r="D55">
        <v>0.1</v>
      </c>
      <c r="E55">
        <v>1392</v>
      </c>
      <c r="F55" t="s">
        <v>194</v>
      </c>
      <c r="G55">
        <v>6445</v>
      </c>
    </row>
    <row r="56" spans="1:8">
      <c r="A56" t="s">
        <v>240</v>
      </c>
      <c r="B56">
        <v>8123</v>
      </c>
      <c r="C56">
        <v>8123</v>
      </c>
      <c r="D56">
        <v>0.1</v>
      </c>
      <c r="E56">
        <v>1799</v>
      </c>
      <c r="F56" t="s">
        <v>194</v>
      </c>
      <c r="G56">
        <v>4515</v>
      </c>
      <c r="H56">
        <v>17.100000000000001</v>
      </c>
    </row>
    <row r="57" spans="1:8">
      <c r="A57" t="s">
        <v>172</v>
      </c>
      <c r="B57">
        <v>7195</v>
      </c>
      <c r="C57">
        <v>7152</v>
      </c>
      <c r="D57">
        <v>0.1</v>
      </c>
      <c r="E57">
        <v>1658</v>
      </c>
      <c r="F57" t="s">
        <v>194</v>
      </c>
      <c r="G57">
        <v>4340</v>
      </c>
      <c r="H57">
        <v>30</v>
      </c>
    </row>
    <row r="58" spans="1:8">
      <c r="A58" t="s">
        <v>39</v>
      </c>
      <c r="B58">
        <v>7104</v>
      </c>
      <c r="C58">
        <v>6283</v>
      </c>
      <c r="D58">
        <v>0.1</v>
      </c>
      <c r="E58">
        <v>2219</v>
      </c>
      <c r="F58" t="s">
        <v>194</v>
      </c>
      <c r="G58">
        <v>3201</v>
      </c>
      <c r="H58">
        <v>15.3</v>
      </c>
    </row>
    <row r="59" spans="1:8">
      <c r="A59" t="s">
        <v>44</v>
      </c>
      <c r="B59">
        <v>6787</v>
      </c>
      <c r="C59">
        <v>6559</v>
      </c>
      <c r="D59">
        <v>0.1</v>
      </c>
      <c r="E59">
        <v>919</v>
      </c>
      <c r="F59" t="s">
        <v>194</v>
      </c>
      <c r="G59">
        <v>7385</v>
      </c>
      <c r="H59">
        <v>7.5</v>
      </c>
    </row>
    <row r="60" spans="1:8">
      <c r="A60" t="s">
        <v>168</v>
      </c>
      <c r="B60">
        <v>6567</v>
      </c>
      <c r="C60">
        <v>6567</v>
      </c>
      <c r="D60">
        <v>0.1</v>
      </c>
      <c r="E60">
        <v>1310</v>
      </c>
      <c r="F60" t="s">
        <v>194</v>
      </c>
      <c r="G60">
        <v>5013</v>
      </c>
      <c r="H60">
        <v>11.2</v>
      </c>
    </row>
    <row r="61" spans="1:8">
      <c r="A61" t="s">
        <v>132</v>
      </c>
      <c r="B61">
        <v>6549</v>
      </c>
      <c r="C61">
        <v>6549</v>
      </c>
      <c r="D61">
        <v>0.1</v>
      </c>
      <c r="E61">
        <v>1521</v>
      </c>
      <c r="F61" t="s">
        <v>194</v>
      </c>
      <c r="G61">
        <v>4306</v>
      </c>
      <c r="H61">
        <v>22.1</v>
      </c>
    </row>
    <row r="62" spans="1:8">
      <c r="A62" t="s">
        <v>46</v>
      </c>
      <c r="B62">
        <v>6354</v>
      </c>
      <c r="C62">
        <v>5173</v>
      </c>
      <c r="D62">
        <v>0.1</v>
      </c>
      <c r="E62">
        <v>746</v>
      </c>
      <c r="F62" t="s">
        <v>194</v>
      </c>
      <c r="G62">
        <v>8517</v>
      </c>
      <c r="H62">
        <v>1</v>
      </c>
    </row>
    <row r="63" spans="1:8">
      <c r="A63" t="s">
        <v>175</v>
      </c>
      <c r="B63">
        <v>5994</v>
      </c>
      <c r="C63">
        <v>5994</v>
      </c>
      <c r="D63">
        <v>0.1</v>
      </c>
      <c r="E63">
        <v>1126</v>
      </c>
      <c r="F63" t="s">
        <v>194</v>
      </c>
      <c r="G63">
        <v>5323</v>
      </c>
      <c r="H63">
        <v>5</v>
      </c>
    </row>
    <row r="64" spans="1:8">
      <c r="A64" t="s">
        <v>147</v>
      </c>
      <c r="B64">
        <v>5802</v>
      </c>
      <c r="C64">
        <v>5802</v>
      </c>
      <c r="D64">
        <v>0.1</v>
      </c>
      <c r="E64">
        <v>1185</v>
      </c>
      <c r="F64" t="s">
        <v>194</v>
      </c>
      <c r="G64">
        <v>4896</v>
      </c>
      <c r="H64">
        <v>17.100000000000001</v>
      </c>
    </row>
    <row r="65" spans="1:8">
      <c r="A65" t="s">
        <v>48</v>
      </c>
      <c r="B65">
        <v>5669</v>
      </c>
      <c r="C65">
        <v>5611</v>
      </c>
      <c r="D65">
        <v>0.1</v>
      </c>
      <c r="E65">
        <v>1432</v>
      </c>
      <c r="F65" t="s">
        <v>194</v>
      </c>
      <c r="G65">
        <v>3959</v>
      </c>
      <c r="H65">
        <v>7.5</v>
      </c>
    </row>
    <row r="66" spans="1:8">
      <c r="A66" t="s">
        <v>233</v>
      </c>
      <c r="B66">
        <v>5660</v>
      </c>
      <c r="C66">
        <v>5660</v>
      </c>
      <c r="D66">
        <v>0.1</v>
      </c>
      <c r="E66">
        <v>952</v>
      </c>
      <c r="F66" t="s">
        <v>194</v>
      </c>
      <c r="G66">
        <v>5945</v>
      </c>
      <c r="H66">
        <v>5</v>
      </c>
    </row>
    <row r="67" spans="1:8">
      <c r="A67" t="s">
        <v>21</v>
      </c>
      <c r="B67">
        <v>5540</v>
      </c>
      <c r="C67">
        <v>5052</v>
      </c>
      <c r="D67">
        <v>0.1</v>
      </c>
      <c r="E67">
        <v>1154</v>
      </c>
      <c r="F67" t="s">
        <v>194</v>
      </c>
      <c r="G67">
        <v>4801</v>
      </c>
      <c r="H67">
        <v>7.5</v>
      </c>
    </row>
    <row r="68" spans="1:8">
      <c r="A68" t="s">
        <v>165</v>
      </c>
      <c r="B68">
        <v>5515</v>
      </c>
      <c r="C68">
        <v>5515</v>
      </c>
      <c r="D68">
        <v>0.1</v>
      </c>
      <c r="E68">
        <v>1066</v>
      </c>
      <c r="F68" t="s">
        <v>194</v>
      </c>
      <c r="G68">
        <v>5174</v>
      </c>
      <c r="H68">
        <v>5</v>
      </c>
    </row>
    <row r="69" spans="1:8">
      <c r="A69" t="s">
        <v>177</v>
      </c>
      <c r="B69">
        <v>5146</v>
      </c>
      <c r="C69">
        <v>5144</v>
      </c>
      <c r="D69">
        <v>0.1</v>
      </c>
      <c r="E69">
        <v>1048</v>
      </c>
      <c r="F69" t="s">
        <v>194</v>
      </c>
      <c r="G69">
        <v>4910</v>
      </c>
      <c r="H69">
        <v>0.8</v>
      </c>
    </row>
    <row r="70" spans="1:8">
      <c r="A70" t="s">
        <v>17</v>
      </c>
      <c r="B70">
        <v>5026</v>
      </c>
      <c r="C70">
        <v>5020</v>
      </c>
      <c r="D70">
        <v>0.1</v>
      </c>
      <c r="E70">
        <v>935</v>
      </c>
      <c r="F70" t="s">
        <v>194</v>
      </c>
      <c r="G70">
        <v>5375</v>
      </c>
      <c r="H70">
        <v>7.3</v>
      </c>
    </row>
    <row r="71" spans="1:8">
      <c r="A71" t="s">
        <v>43</v>
      </c>
      <c r="B71">
        <v>5010</v>
      </c>
      <c r="C71">
        <v>4197</v>
      </c>
      <c r="D71">
        <v>0.1</v>
      </c>
      <c r="E71">
        <v>737</v>
      </c>
      <c r="F71" t="s">
        <v>194</v>
      </c>
      <c r="G71">
        <v>6798</v>
      </c>
      <c r="H71">
        <v>7.5</v>
      </c>
    </row>
    <row r="72" spans="1:8">
      <c r="A72" t="s">
        <v>167</v>
      </c>
      <c r="B72">
        <v>4212</v>
      </c>
      <c r="C72">
        <v>4212</v>
      </c>
      <c r="D72">
        <v>0.1</v>
      </c>
      <c r="E72">
        <v>657</v>
      </c>
      <c r="F72" t="s">
        <v>194</v>
      </c>
      <c r="G72">
        <v>6411</v>
      </c>
    </row>
    <row r="73" spans="1:8">
      <c r="A73" t="s">
        <v>164</v>
      </c>
      <c r="B73">
        <v>4139</v>
      </c>
      <c r="C73">
        <v>4139</v>
      </c>
      <c r="D73">
        <v>0.1</v>
      </c>
      <c r="E73">
        <v>923</v>
      </c>
      <c r="F73" t="s">
        <v>194</v>
      </c>
      <c r="G73">
        <v>4484</v>
      </c>
      <c r="H73">
        <v>36.5</v>
      </c>
    </row>
    <row r="74" spans="1:8">
      <c r="A74" t="s">
        <v>61</v>
      </c>
      <c r="B74">
        <v>3720</v>
      </c>
      <c r="C74">
        <v>3692</v>
      </c>
      <c r="D74">
        <v>0.1</v>
      </c>
      <c r="E74">
        <v>741</v>
      </c>
      <c r="F74" t="s">
        <v>194</v>
      </c>
      <c r="G74">
        <v>5020</v>
      </c>
      <c r="H74">
        <v>7.5</v>
      </c>
    </row>
    <row r="75" spans="1:8">
      <c r="A75" t="s">
        <v>155</v>
      </c>
      <c r="B75">
        <v>3565</v>
      </c>
      <c r="C75">
        <v>3565</v>
      </c>
      <c r="D75">
        <v>0.1</v>
      </c>
      <c r="E75">
        <v>763</v>
      </c>
      <c r="F75" t="s">
        <v>194</v>
      </c>
      <c r="G75">
        <v>4672</v>
      </c>
      <c r="H75">
        <v>20</v>
      </c>
    </row>
    <row r="76" spans="1:8">
      <c r="A76" t="s">
        <v>169</v>
      </c>
      <c r="B76">
        <v>3515</v>
      </c>
      <c r="C76">
        <v>3205</v>
      </c>
      <c r="D76">
        <v>0.1</v>
      </c>
      <c r="E76">
        <v>722</v>
      </c>
      <c r="F76" t="s">
        <v>194</v>
      </c>
      <c r="G76">
        <v>4868</v>
      </c>
      <c r="H76">
        <v>7.5</v>
      </c>
    </row>
    <row r="77" spans="1:8">
      <c r="A77" t="s">
        <v>157</v>
      </c>
      <c r="B77">
        <v>3262</v>
      </c>
      <c r="C77">
        <v>3262</v>
      </c>
      <c r="D77">
        <v>0.1</v>
      </c>
      <c r="E77">
        <v>572</v>
      </c>
      <c r="F77" t="s">
        <v>194</v>
      </c>
      <c r="G77">
        <v>5703</v>
      </c>
      <c r="H77">
        <v>10</v>
      </c>
    </row>
    <row r="78" spans="1:8">
      <c r="A78" t="s">
        <v>161</v>
      </c>
      <c r="B78">
        <v>3212</v>
      </c>
      <c r="C78">
        <v>3212</v>
      </c>
      <c r="D78">
        <v>0</v>
      </c>
      <c r="E78">
        <v>610</v>
      </c>
      <c r="F78" t="s">
        <v>194</v>
      </c>
      <c r="G78">
        <v>5266</v>
      </c>
      <c r="H78">
        <v>15.8</v>
      </c>
    </row>
    <row r="79" spans="1:8">
      <c r="A79" t="s">
        <v>110</v>
      </c>
      <c r="B79">
        <v>3174</v>
      </c>
      <c r="C79">
        <v>3174</v>
      </c>
      <c r="D79">
        <v>0</v>
      </c>
      <c r="E79">
        <v>670</v>
      </c>
      <c r="F79" t="s">
        <v>194</v>
      </c>
      <c r="G79">
        <v>4737</v>
      </c>
      <c r="H79">
        <v>17.100000000000001</v>
      </c>
    </row>
    <row r="80" spans="1:8">
      <c r="A80" t="s">
        <v>171</v>
      </c>
      <c r="B80">
        <v>3147</v>
      </c>
      <c r="C80">
        <v>3147</v>
      </c>
      <c r="D80">
        <v>0</v>
      </c>
      <c r="E80">
        <v>625</v>
      </c>
      <c r="F80" t="s">
        <v>194</v>
      </c>
      <c r="G80">
        <v>5035</v>
      </c>
      <c r="H80">
        <v>0</v>
      </c>
    </row>
    <row r="81" spans="1:8">
      <c r="A81" t="s">
        <v>38</v>
      </c>
      <c r="B81">
        <v>3102</v>
      </c>
      <c r="C81">
        <v>-4223</v>
      </c>
      <c r="D81">
        <v>0</v>
      </c>
      <c r="E81">
        <v>612</v>
      </c>
      <c r="F81" t="s">
        <v>194</v>
      </c>
      <c r="G81">
        <v>5069</v>
      </c>
      <c r="H81">
        <v>13.5</v>
      </c>
    </row>
    <row r="82" spans="1:8">
      <c r="A82" t="s">
        <v>49</v>
      </c>
      <c r="B82">
        <v>3049</v>
      </c>
      <c r="C82">
        <v>3024</v>
      </c>
      <c r="D82">
        <v>0</v>
      </c>
      <c r="E82">
        <v>526</v>
      </c>
      <c r="F82" t="s">
        <v>194</v>
      </c>
      <c r="G82">
        <v>5797</v>
      </c>
      <c r="H82">
        <v>7.5</v>
      </c>
    </row>
    <row r="83" spans="1:8">
      <c r="A83" t="s">
        <v>174</v>
      </c>
      <c r="B83">
        <v>3004</v>
      </c>
      <c r="C83">
        <v>3004</v>
      </c>
      <c r="D83">
        <v>0</v>
      </c>
      <c r="E83">
        <v>569</v>
      </c>
      <c r="F83" t="s">
        <v>194</v>
      </c>
      <c r="G83">
        <v>5279</v>
      </c>
      <c r="H83">
        <v>6.1</v>
      </c>
    </row>
    <row r="84" spans="1:8">
      <c r="A84" t="s">
        <v>162</v>
      </c>
      <c r="B84">
        <v>2660</v>
      </c>
      <c r="C84">
        <v>2660</v>
      </c>
      <c r="D84">
        <v>0</v>
      </c>
      <c r="E84">
        <v>210</v>
      </c>
      <c r="F84" t="s">
        <v>194</v>
      </c>
      <c r="G84">
        <v>12667</v>
      </c>
      <c r="H84">
        <v>29.2</v>
      </c>
    </row>
    <row r="85" spans="1:8">
      <c r="A85" t="s">
        <v>59</v>
      </c>
      <c r="B85">
        <v>2523</v>
      </c>
      <c r="C85">
        <v>2520</v>
      </c>
      <c r="D85">
        <v>0</v>
      </c>
      <c r="E85">
        <v>400</v>
      </c>
      <c r="F85" t="s">
        <v>194</v>
      </c>
      <c r="G85">
        <v>6308</v>
      </c>
      <c r="H85">
        <v>7.5</v>
      </c>
    </row>
    <row r="86" spans="1:8">
      <c r="A86" t="s">
        <v>159</v>
      </c>
      <c r="B86">
        <v>2478</v>
      </c>
      <c r="C86">
        <v>2473</v>
      </c>
      <c r="D86">
        <v>0</v>
      </c>
      <c r="E86">
        <v>525</v>
      </c>
      <c r="F86" t="s">
        <v>194</v>
      </c>
      <c r="G86">
        <v>4720</v>
      </c>
      <c r="H86">
        <v>6.1</v>
      </c>
    </row>
    <row r="87" spans="1:8">
      <c r="A87" t="s">
        <v>130</v>
      </c>
      <c r="B87">
        <v>2349</v>
      </c>
      <c r="C87">
        <v>2349</v>
      </c>
      <c r="D87">
        <v>0</v>
      </c>
      <c r="E87">
        <v>524</v>
      </c>
      <c r="F87" t="s">
        <v>194</v>
      </c>
      <c r="G87">
        <v>4483</v>
      </c>
      <c r="H87">
        <v>22.1</v>
      </c>
    </row>
    <row r="88" spans="1:8">
      <c r="A88" t="s">
        <v>131</v>
      </c>
      <c r="B88">
        <v>2339</v>
      </c>
      <c r="C88">
        <v>2339</v>
      </c>
      <c r="D88">
        <v>0</v>
      </c>
      <c r="E88">
        <v>837</v>
      </c>
      <c r="F88" t="s">
        <v>194</v>
      </c>
      <c r="G88">
        <v>2795</v>
      </c>
      <c r="H88">
        <v>29</v>
      </c>
    </row>
    <row r="89" spans="1:8">
      <c r="A89" t="s">
        <v>181</v>
      </c>
      <c r="B89">
        <v>2286</v>
      </c>
      <c r="C89">
        <v>2286</v>
      </c>
      <c r="D89">
        <v>0</v>
      </c>
      <c r="E89">
        <v>455</v>
      </c>
      <c r="F89" t="s">
        <v>194</v>
      </c>
      <c r="G89">
        <v>5024</v>
      </c>
      <c r="H89">
        <v>0</v>
      </c>
    </row>
    <row r="90" spans="1:8">
      <c r="A90" t="s">
        <v>170</v>
      </c>
      <c r="B90">
        <v>2152</v>
      </c>
      <c r="C90">
        <v>2152</v>
      </c>
      <c r="D90">
        <v>0</v>
      </c>
      <c r="E90">
        <v>413</v>
      </c>
      <c r="F90" t="s">
        <v>194</v>
      </c>
      <c r="G90">
        <v>5211</v>
      </c>
      <c r="H90">
        <v>5</v>
      </c>
    </row>
    <row r="91" spans="1:8">
      <c r="A91" t="s">
        <v>143</v>
      </c>
      <c r="B91">
        <v>1831</v>
      </c>
      <c r="C91">
        <v>1831</v>
      </c>
      <c r="D91">
        <v>0</v>
      </c>
      <c r="E91">
        <v>307</v>
      </c>
      <c r="F91" t="s">
        <v>194</v>
      </c>
      <c r="G91">
        <v>5964</v>
      </c>
      <c r="H91">
        <v>35</v>
      </c>
    </row>
    <row r="92" spans="1:8">
      <c r="A92" t="s">
        <v>47</v>
      </c>
      <c r="B92">
        <v>1828</v>
      </c>
      <c r="C92">
        <v>1390</v>
      </c>
      <c r="D92">
        <v>0</v>
      </c>
      <c r="E92">
        <v>343</v>
      </c>
      <c r="F92" t="s">
        <v>194</v>
      </c>
      <c r="G92">
        <v>5329</v>
      </c>
      <c r="H92">
        <v>0</v>
      </c>
    </row>
    <row r="93" spans="1:8">
      <c r="A93" t="s">
        <v>127</v>
      </c>
      <c r="B93">
        <v>1812</v>
      </c>
      <c r="C93">
        <v>1812</v>
      </c>
      <c r="D93">
        <v>0</v>
      </c>
      <c r="E93">
        <v>470</v>
      </c>
      <c r="F93" t="s">
        <v>194</v>
      </c>
      <c r="G93">
        <v>3855</v>
      </c>
    </row>
    <row r="94" spans="1:8">
      <c r="A94" t="s">
        <v>150</v>
      </c>
      <c r="B94">
        <v>1709</v>
      </c>
      <c r="C94">
        <v>1709</v>
      </c>
      <c r="D94">
        <v>0</v>
      </c>
      <c r="E94">
        <v>254</v>
      </c>
      <c r="F94" t="s">
        <v>194</v>
      </c>
      <c r="G94">
        <v>6728</v>
      </c>
      <c r="H94">
        <v>15.8</v>
      </c>
    </row>
    <row r="95" spans="1:8">
      <c r="A95" t="s">
        <v>149</v>
      </c>
      <c r="B95">
        <v>1602</v>
      </c>
      <c r="C95">
        <v>1575</v>
      </c>
      <c r="D95">
        <v>0</v>
      </c>
      <c r="E95">
        <v>187</v>
      </c>
      <c r="F95" t="s">
        <v>194</v>
      </c>
      <c r="G95">
        <v>8567</v>
      </c>
      <c r="H95">
        <v>0</v>
      </c>
    </row>
    <row r="96" spans="1:8">
      <c r="A96" t="s">
        <v>152</v>
      </c>
      <c r="B96">
        <v>1598</v>
      </c>
      <c r="C96">
        <v>1598</v>
      </c>
      <c r="D96">
        <v>0</v>
      </c>
      <c r="E96">
        <v>312</v>
      </c>
      <c r="F96" t="s">
        <v>194</v>
      </c>
      <c r="G96">
        <v>5122</v>
      </c>
      <c r="H96">
        <v>18.600000000000001</v>
      </c>
    </row>
    <row r="97" spans="1:8">
      <c r="A97" t="s">
        <v>235</v>
      </c>
      <c r="B97">
        <v>1561</v>
      </c>
      <c r="C97">
        <v>1561</v>
      </c>
      <c r="D97">
        <v>0</v>
      </c>
      <c r="E97">
        <v>617</v>
      </c>
      <c r="F97" t="s">
        <v>194</v>
      </c>
      <c r="G97">
        <v>2530</v>
      </c>
      <c r="H97">
        <v>16.7</v>
      </c>
    </row>
    <row r="98" spans="1:8">
      <c r="A98" t="s">
        <v>163</v>
      </c>
      <c r="B98">
        <v>1489</v>
      </c>
      <c r="C98">
        <v>1489</v>
      </c>
      <c r="D98">
        <v>0</v>
      </c>
      <c r="E98">
        <v>318</v>
      </c>
      <c r="F98" t="s">
        <v>194</v>
      </c>
      <c r="G98">
        <v>4682</v>
      </c>
      <c r="H98">
        <v>0</v>
      </c>
    </row>
    <row r="99" spans="1:8">
      <c r="A99" t="s">
        <v>92</v>
      </c>
      <c r="B99">
        <v>1417</v>
      </c>
      <c r="C99">
        <v>1417</v>
      </c>
      <c r="D99">
        <v>0</v>
      </c>
      <c r="E99">
        <v>360</v>
      </c>
      <c r="F99" t="s">
        <v>194</v>
      </c>
      <c r="G99">
        <v>3936</v>
      </c>
      <c r="H99">
        <v>17.100000000000001</v>
      </c>
    </row>
    <row r="100" spans="1:8">
      <c r="A100" t="s">
        <v>30</v>
      </c>
      <c r="B100">
        <v>1342</v>
      </c>
      <c r="C100">
        <v>1260</v>
      </c>
      <c r="D100">
        <v>0</v>
      </c>
      <c r="E100">
        <v>282</v>
      </c>
      <c r="F100" t="s">
        <v>194</v>
      </c>
      <c r="G100">
        <v>4759</v>
      </c>
      <c r="H100">
        <v>24.5</v>
      </c>
    </row>
    <row r="101" spans="1:8">
      <c r="A101" t="s">
        <v>140</v>
      </c>
      <c r="B101">
        <v>1315</v>
      </c>
      <c r="C101">
        <v>1315</v>
      </c>
      <c r="D101">
        <v>0</v>
      </c>
      <c r="E101">
        <v>310</v>
      </c>
      <c r="F101" t="s">
        <v>194</v>
      </c>
      <c r="G101">
        <v>4242</v>
      </c>
      <c r="H101">
        <v>10</v>
      </c>
    </row>
    <row r="102" spans="1:8">
      <c r="A102" t="s">
        <v>137</v>
      </c>
      <c r="B102">
        <v>1313</v>
      </c>
      <c r="C102">
        <v>1313</v>
      </c>
      <c r="D102">
        <v>0</v>
      </c>
      <c r="E102">
        <v>320</v>
      </c>
      <c r="F102" t="s">
        <v>194</v>
      </c>
      <c r="G102">
        <v>4103</v>
      </c>
      <c r="H102">
        <v>30</v>
      </c>
    </row>
    <row r="103" spans="1:8">
      <c r="A103" t="s">
        <v>128</v>
      </c>
      <c r="B103">
        <v>1188</v>
      </c>
      <c r="C103">
        <v>1188</v>
      </c>
      <c r="D103">
        <v>0</v>
      </c>
      <c r="E103">
        <v>197</v>
      </c>
      <c r="F103" t="s">
        <v>194</v>
      </c>
      <c r="G103">
        <v>6030</v>
      </c>
      <c r="H103">
        <v>30</v>
      </c>
    </row>
    <row r="104" spans="1:8">
      <c r="A104" t="s">
        <v>142</v>
      </c>
      <c r="B104">
        <v>1136</v>
      </c>
      <c r="C104">
        <v>1136</v>
      </c>
      <c r="D104">
        <v>0</v>
      </c>
      <c r="E104">
        <v>238</v>
      </c>
      <c r="F104" t="s">
        <v>194</v>
      </c>
      <c r="G104">
        <v>4773</v>
      </c>
      <c r="H104">
        <v>5</v>
      </c>
    </row>
    <row r="105" spans="1:8">
      <c r="A105" t="s">
        <v>154</v>
      </c>
      <c r="B105">
        <v>1114</v>
      </c>
      <c r="C105">
        <v>1114</v>
      </c>
      <c r="D105">
        <v>0</v>
      </c>
      <c r="E105">
        <v>228</v>
      </c>
      <c r="F105" t="s">
        <v>194</v>
      </c>
      <c r="G105">
        <v>4886</v>
      </c>
      <c r="H105">
        <v>6.1</v>
      </c>
    </row>
    <row r="106" spans="1:8">
      <c r="A106" t="s">
        <v>104</v>
      </c>
      <c r="B106">
        <v>1072</v>
      </c>
      <c r="C106">
        <v>1072</v>
      </c>
      <c r="D106">
        <v>0</v>
      </c>
      <c r="E106">
        <v>362</v>
      </c>
      <c r="F106" t="s">
        <v>194</v>
      </c>
      <c r="G106">
        <v>2961</v>
      </c>
      <c r="H106">
        <v>30</v>
      </c>
    </row>
    <row r="107" spans="1:8">
      <c r="A107" t="s">
        <v>234</v>
      </c>
      <c r="B107">
        <v>1059</v>
      </c>
      <c r="C107">
        <v>1059</v>
      </c>
      <c r="D107">
        <v>0</v>
      </c>
      <c r="E107">
        <v>244</v>
      </c>
      <c r="F107" t="s">
        <v>194</v>
      </c>
      <c r="G107">
        <v>4340</v>
      </c>
      <c r="H107">
        <v>26</v>
      </c>
    </row>
    <row r="108" spans="1:8">
      <c r="A108" t="s">
        <v>71</v>
      </c>
      <c r="B108">
        <v>1014</v>
      </c>
      <c r="C108">
        <v>1014</v>
      </c>
      <c r="D108">
        <v>0</v>
      </c>
      <c r="E108">
        <v>168</v>
      </c>
      <c r="F108" t="s">
        <v>194</v>
      </c>
      <c r="G108">
        <v>6036</v>
      </c>
      <c r="H108">
        <v>15.8</v>
      </c>
    </row>
    <row r="109" spans="1:8">
      <c r="A109" t="s">
        <v>113</v>
      </c>
      <c r="B109">
        <v>1007</v>
      </c>
      <c r="C109">
        <v>1007</v>
      </c>
      <c r="D109">
        <v>0</v>
      </c>
      <c r="E109">
        <v>163</v>
      </c>
      <c r="F109" t="s">
        <v>194</v>
      </c>
      <c r="G109">
        <v>6178</v>
      </c>
      <c r="H109">
        <v>0</v>
      </c>
    </row>
    <row r="110" spans="1:8">
      <c r="A110" t="s">
        <v>153</v>
      </c>
      <c r="B110">
        <v>964</v>
      </c>
      <c r="C110">
        <v>964</v>
      </c>
      <c r="D110">
        <v>0</v>
      </c>
      <c r="E110">
        <v>209</v>
      </c>
      <c r="F110" t="s">
        <v>194</v>
      </c>
      <c r="G110">
        <v>4612</v>
      </c>
      <c r="H110">
        <v>15.6</v>
      </c>
    </row>
    <row r="111" spans="1:8">
      <c r="A111" t="s">
        <v>144</v>
      </c>
      <c r="B111">
        <v>925</v>
      </c>
      <c r="C111">
        <v>925</v>
      </c>
      <c r="D111">
        <v>0</v>
      </c>
      <c r="E111">
        <v>142</v>
      </c>
      <c r="F111" t="s">
        <v>194</v>
      </c>
      <c r="G111">
        <v>6514</v>
      </c>
      <c r="H111">
        <v>7.5</v>
      </c>
    </row>
    <row r="112" spans="1:8">
      <c r="A112" t="s">
        <v>156</v>
      </c>
      <c r="B112">
        <v>923</v>
      </c>
      <c r="C112">
        <v>923</v>
      </c>
      <c r="D112">
        <v>0</v>
      </c>
      <c r="E112">
        <v>166</v>
      </c>
      <c r="F112" t="s">
        <v>194</v>
      </c>
      <c r="G112">
        <v>5560</v>
      </c>
      <c r="H112">
        <v>7.5</v>
      </c>
    </row>
    <row r="113" spans="1:8">
      <c r="A113" t="s">
        <v>139</v>
      </c>
      <c r="B113">
        <v>869</v>
      </c>
      <c r="C113">
        <v>869</v>
      </c>
      <c r="D113">
        <v>0</v>
      </c>
      <c r="E113">
        <v>197</v>
      </c>
      <c r="F113" t="s">
        <v>194</v>
      </c>
      <c r="G113">
        <v>4411</v>
      </c>
      <c r="H113">
        <v>0</v>
      </c>
    </row>
    <row r="114" spans="1:8">
      <c r="A114" t="s">
        <v>243</v>
      </c>
      <c r="B114">
        <v>832</v>
      </c>
      <c r="C114">
        <v>832</v>
      </c>
      <c r="D114">
        <v>0</v>
      </c>
      <c r="E114">
        <v>172</v>
      </c>
      <c r="F114" t="s">
        <v>194</v>
      </c>
      <c r="G114">
        <v>4837</v>
      </c>
      <c r="H114">
        <v>17.100000000000001</v>
      </c>
    </row>
    <row r="115" spans="1:8">
      <c r="A115" t="s">
        <v>56</v>
      </c>
      <c r="B115">
        <v>832</v>
      </c>
      <c r="C115">
        <v>814</v>
      </c>
      <c r="D115">
        <v>0</v>
      </c>
      <c r="E115">
        <v>180</v>
      </c>
      <c r="F115" t="s">
        <v>194</v>
      </c>
      <c r="G115">
        <v>4622</v>
      </c>
      <c r="H115">
        <v>10</v>
      </c>
    </row>
    <row r="116" spans="1:8">
      <c r="A116" t="s">
        <v>57</v>
      </c>
      <c r="B116">
        <v>816</v>
      </c>
      <c r="C116">
        <v>813</v>
      </c>
      <c r="D116">
        <v>0</v>
      </c>
      <c r="E116">
        <v>174</v>
      </c>
      <c r="F116" t="s">
        <v>194</v>
      </c>
      <c r="G116">
        <v>4690</v>
      </c>
      <c r="H116">
        <v>18</v>
      </c>
    </row>
    <row r="117" spans="1:8">
      <c r="A117" t="s">
        <v>146</v>
      </c>
      <c r="B117">
        <v>798</v>
      </c>
      <c r="C117">
        <v>798</v>
      </c>
      <c r="D117">
        <v>0</v>
      </c>
      <c r="E117">
        <v>144</v>
      </c>
      <c r="F117" t="s">
        <v>194</v>
      </c>
      <c r="G117">
        <v>5542</v>
      </c>
      <c r="H117">
        <v>17.100000000000001</v>
      </c>
    </row>
    <row r="118" spans="1:8">
      <c r="A118" t="s">
        <v>145</v>
      </c>
      <c r="B118">
        <v>690</v>
      </c>
      <c r="C118">
        <v>690</v>
      </c>
      <c r="D118">
        <v>0</v>
      </c>
      <c r="E118">
        <v>139</v>
      </c>
      <c r="F118" t="s">
        <v>194</v>
      </c>
      <c r="G118">
        <v>4964</v>
      </c>
      <c r="H118">
        <v>7.8</v>
      </c>
    </row>
    <row r="119" spans="1:8">
      <c r="A119" t="s">
        <v>236</v>
      </c>
      <c r="B119">
        <v>630</v>
      </c>
      <c r="C119">
        <v>630</v>
      </c>
      <c r="D119">
        <v>0</v>
      </c>
      <c r="E119">
        <v>83</v>
      </c>
      <c r="F119" t="s">
        <v>194</v>
      </c>
      <c r="G119">
        <v>7590</v>
      </c>
      <c r="H119">
        <v>15</v>
      </c>
    </row>
    <row r="120" spans="1:8">
      <c r="A120" t="s">
        <v>158</v>
      </c>
      <c r="B120">
        <v>581</v>
      </c>
      <c r="C120">
        <v>581</v>
      </c>
      <c r="D120">
        <v>0</v>
      </c>
      <c r="E120">
        <v>125</v>
      </c>
      <c r="F120" t="s">
        <v>194</v>
      </c>
      <c r="G120">
        <v>4648</v>
      </c>
      <c r="H120">
        <v>7</v>
      </c>
    </row>
    <row r="121" spans="1:8">
      <c r="A121" t="s">
        <v>73</v>
      </c>
      <c r="B121">
        <v>539</v>
      </c>
      <c r="C121">
        <v>539</v>
      </c>
      <c r="D121">
        <v>0</v>
      </c>
      <c r="E121">
        <v>141</v>
      </c>
      <c r="F121" t="s">
        <v>194</v>
      </c>
      <c r="G121">
        <v>3823</v>
      </c>
      <c r="H121">
        <v>6</v>
      </c>
    </row>
    <row r="122" spans="1:8">
      <c r="A122" t="s">
        <v>125</v>
      </c>
      <c r="B122">
        <v>524</v>
      </c>
      <c r="C122">
        <v>524</v>
      </c>
      <c r="D122">
        <v>0</v>
      </c>
      <c r="E122">
        <v>182</v>
      </c>
      <c r="F122" t="s">
        <v>194</v>
      </c>
      <c r="G122">
        <v>2879</v>
      </c>
      <c r="H122">
        <v>5</v>
      </c>
    </row>
    <row r="123" spans="1:8">
      <c r="A123" t="s">
        <v>173</v>
      </c>
      <c r="B123">
        <v>503</v>
      </c>
      <c r="C123">
        <v>503</v>
      </c>
      <c r="D123">
        <v>0</v>
      </c>
      <c r="E123">
        <v>138</v>
      </c>
      <c r="F123" t="s">
        <v>194</v>
      </c>
      <c r="G123">
        <v>3645</v>
      </c>
      <c r="H123">
        <v>17.100000000000001</v>
      </c>
    </row>
    <row r="124" spans="1:8">
      <c r="A124" t="s">
        <v>138</v>
      </c>
      <c r="B124">
        <v>491</v>
      </c>
      <c r="C124">
        <v>491</v>
      </c>
      <c r="D124">
        <v>0</v>
      </c>
      <c r="E124">
        <v>90</v>
      </c>
      <c r="F124" t="s">
        <v>194</v>
      </c>
      <c r="G124">
        <v>5456</v>
      </c>
      <c r="H124">
        <v>15.2</v>
      </c>
    </row>
    <row r="125" spans="1:8">
      <c r="A125" t="s">
        <v>72</v>
      </c>
      <c r="B125">
        <v>465</v>
      </c>
      <c r="C125">
        <v>434</v>
      </c>
      <c r="D125">
        <v>0</v>
      </c>
      <c r="E125">
        <v>94</v>
      </c>
      <c r="F125" t="s">
        <v>194</v>
      </c>
      <c r="G125">
        <v>4947</v>
      </c>
      <c r="H125">
        <v>15.7</v>
      </c>
    </row>
    <row r="126" spans="1:8">
      <c r="A126" t="s">
        <v>119</v>
      </c>
      <c r="B126">
        <v>462</v>
      </c>
      <c r="C126">
        <v>462</v>
      </c>
      <c r="D126">
        <v>0</v>
      </c>
      <c r="E126">
        <v>102</v>
      </c>
      <c r="F126" t="s">
        <v>194</v>
      </c>
      <c r="G126">
        <v>4529</v>
      </c>
      <c r="H126">
        <v>17.100000000000001</v>
      </c>
    </row>
    <row r="127" spans="1:8">
      <c r="A127" t="s">
        <v>135</v>
      </c>
      <c r="B127">
        <v>455</v>
      </c>
      <c r="C127">
        <v>455</v>
      </c>
      <c r="D127">
        <v>0</v>
      </c>
      <c r="E127">
        <v>80</v>
      </c>
      <c r="F127" t="s">
        <v>194</v>
      </c>
      <c r="G127">
        <v>5688</v>
      </c>
      <c r="H127">
        <v>22.1</v>
      </c>
    </row>
    <row r="128" spans="1:8">
      <c r="A128" t="s">
        <v>64</v>
      </c>
      <c r="B128">
        <v>451</v>
      </c>
      <c r="C128">
        <v>451</v>
      </c>
      <c r="D128">
        <v>0</v>
      </c>
      <c r="E128">
        <v>89</v>
      </c>
      <c r="F128" t="s">
        <v>194</v>
      </c>
      <c r="G128">
        <v>5067</v>
      </c>
      <c r="H128">
        <v>5.9</v>
      </c>
    </row>
    <row r="129" spans="1:8">
      <c r="A129" t="s">
        <v>69</v>
      </c>
      <c r="B129">
        <v>388</v>
      </c>
      <c r="C129">
        <v>381</v>
      </c>
      <c r="D129">
        <v>0</v>
      </c>
      <c r="E129">
        <v>143</v>
      </c>
      <c r="F129" t="s">
        <v>194</v>
      </c>
      <c r="G129">
        <v>2713</v>
      </c>
      <c r="H129">
        <v>0</v>
      </c>
    </row>
    <row r="130" spans="1:8">
      <c r="A130" t="s">
        <v>116</v>
      </c>
      <c r="B130">
        <v>358</v>
      </c>
      <c r="C130">
        <v>358</v>
      </c>
      <c r="D130">
        <v>0</v>
      </c>
      <c r="E130">
        <v>66</v>
      </c>
      <c r="F130" t="s">
        <v>194</v>
      </c>
      <c r="G130">
        <v>5424</v>
      </c>
      <c r="H130">
        <v>30</v>
      </c>
    </row>
    <row r="131" spans="1:8">
      <c r="A131" t="s">
        <v>133</v>
      </c>
      <c r="B131">
        <v>335</v>
      </c>
      <c r="C131">
        <v>335</v>
      </c>
      <c r="D131">
        <v>0</v>
      </c>
      <c r="E131">
        <v>32</v>
      </c>
      <c r="F131" t="s">
        <v>194</v>
      </c>
      <c r="G131">
        <v>10469</v>
      </c>
      <c r="H131">
        <v>21.7</v>
      </c>
    </row>
    <row r="132" spans="1:8">
      <c r="A132" t="s">
        <v>108</v>
      </c>
      <c r="B132">
        <v>320</v>
      </c>
      <c r="C132">
        <v>320</v>
      </c>
      <c r="D132">
        <v>0</v>
      </c>
      <c r="E132">
        <v>46</v>
      </c>
      <c r="F132" t="s">
        <v>194</v>
      </c>
      <c r="G132">
        <v>6957</v>
      </c>
      <c r="H132">
        <v>23.1</v>
      </c>
    </row>
    <row r="133" spans="1:8">
      <c r="A133" t="s">
        <v>123</v>
      </c>
      <c r="B133">
        <v>320</v>
      </c>
      <c r="C133">
        <v>319</v>
      </c>
      <c r="D133">
        <v>0</v>
      </c>
      <c r="E133">
        <v>51</v>
      </c>
      <c r="F133" t="s">
        <v>194</v>
      </c>
      <c r="G133">
        <v>6275</v>
      </c>
    </row>
    <row r="134" spans="1:8">
      <c r="A134" t="s">
        <v>248</v>
      </c>
      <c r="B134">
        <v>300</v>
      </c>
      <c r="C134">
        <v>300</v>
      </c>
      <c r="D134">
        <v>0</v>
      </c>
      <c r="E134">
        <v>60</v>
      </c>
      <c r="F134" t="s">
        <v>194</v>
      </c>
      <c r="G134">
        <v>5000</v>
      </c>
      <c r="H134">
        <v>15.6</v>
      </c>
    </row>
    <row r="135" spans="1:8">
      <c r="A135" t="s">
        <v>141</v>
      </c>
      <c r="B135">
        <v>259</v>
      </c>
      <c r="C135">
        <v>257</v>
      </c>
      <c r="D135">
        <v>0</v>
      </c>
      <c r="E135">
        <v>45</v>
      </c>
      <c r="F135" t="s">
        <v>194</v>
      </c>
      <c r="G135">
        <v>5756</v>
      </c>
      <c r="H135">
        <v>23.1</v>
      </c>
    </row>
    <row r="136" spans="1:8">
      <c r="A136" t="s">
        <v>160</v>
      </c>
      <c r="B136">
        <v>254</v>
      </c>
      <c r="C136">
        <v>254</v>
      </c>
      <c r="D136">
        <v>0</v>
      </c>
      <c r="E136">
        <v>20</v>
      </c>
      <c r="F136" t="s">
        <v>194</v>
      </c>
      <c r="G136">
        <v>12700</v>
      </c>
      <c r="H136">
        <v>0</v>
      </c>
    </row>
    <row r="137" spans="1:8">
      <c r="A137" t="s">
        <v>134</v>
      </c>
      <c r="B137">
        <v>246</v>
      </c>
      <c r="C137">
        <v>246</v>
      </c>
      <c r="D137">
        <v>0</v>
      </c>
      <c r="E137">
        <v>30</v>
      </c>
      <c r="F137" t="s">
        <v>194</v>
      </c>
      <c r="G137">
        <v>8200</v>
      </c>
      <c r="H137">
        <v>17.5</v>
      </c>
    </row>
    <row r="138" spans="1:8">
      <c r="A138" t="s">
        <v>151</v>
      </c>
      <c r="B138">
        <v>228</v>
      </c>
      <c r="C138">
        <v>228</v>
      </c>
      <c r="D138">
        <v>0</v>
      </c>
      <c r="E138">
        <v>57</v>
      </c>
      <c r="F138" t="s">
        <v>194</v>
      </c>
      <c r="G138">
        <v>4000</v>
      </c>
      <c r="H138">
        <v>12.2</v>
      </c>
    </row>
    <row r="139" spans="1:8">
      <c r="A139" t="s">
        <v>107</v>
      </c>
      <c r="B139">
        <v>227</v>
      </c>
      <c r="C139">
        <v>227</v>
      </c>
      <c r="D139">
        <v>0</v>
      </c>
      <c r="E139">
        <v>41</v>
      </c>
      <c r="F139" t="s">
        <v>194</v>
      </c>
      <c r="G139">
        <v>5537</v>
      </c>
      <c r="H139">
        <v>15.6</v>
      </c>
    </row>
    <row r="140" spans="1:8">
      <c r="A140" t="s">
        <v>91</v>
      </c>
      <c r="B140">
        <v>225</v>
      </c>
      <c r="C140">
        <v>225</v>
      </c>
      <c r="D140">
        <v>0</v>
      </c>
      <c r="E140">
        <v>38</v>
      </c>
      <c r="F140" t="s">
        <v>194</v>
      </c>
      <c r="G140">
        <v>5921</v>
      </c>
      <c r="H140">
        <v>15</v>
      </c>
    </row>
    <row r="141" spans="1:8">
      <c r="A141" t="s">
        <v>238</v>
      </c>
      <c r="B141">
        <v>224</v>
      </c>
      <c r="C141">
        <v>224</v>
      </c>
      <c r="D141">
        <v>0</v>
      </c>
      <c r="E141">
        <v>39</v>
      </c>
      <c r="F141" t="s">
        <v>194</v>
      </c>
      <c r="G141">
        <v>5744</v>
      </c>
    </row>
    <row r="142" spans="1:8">
      <c r="A142" t="s">
        <v>129</v>
      </c>
      <c r="B142">
        <v>222</v>
      </c>
      <c r="C142">
        <v>222</v>
      </c>
      <c r="D142">
        <v>0</v>
      </c>
      <c r="E142">
        <v>43</v>
      </c>
      <c r="F142" t="s">
        <v>194</v>
      </c>
      <c r="G142">
        <v>5163</v>
      </c>
      <c r="H142">
        <v>15</v>
      </c>
    </row>
    <row r="143" spans="1:8">
      <c r="A143" t="s">
        <v>276</v>
      </c>
      <c r="B143">
        <v>219</v>
      </c>
      <c r="C143">
        <v>219</v>
      </c>
      <c r="D143">
        <v>0</v>
      </c>
      <c r="E143">
        <v>55</v>
      </c>
      <c r="F143" t="s">
        <v>194</v>
      </c>
      <c r="G143">
        <v>3982</v>
      </c>
      <c r="H143">
        <v>17.100000000000001</v>
      </c>
    </row>
    <row r="144" spans="1:8">
      <c r="A144" t="s">
        <v>89</v>
      </c>
      <c r="B144">
        <v>215</v>
      </c>
      <c r="C144">
        <v>215</v>
      </c>
      <c r="D144">
        <v>0</v>
      </c>
      <c r="E144">
        <v>37</v>
      </c>
      <c r="F144" t="s">
        <v>194</v>
      </c>
      <c r="G144">
        <v>5811</v>
      </c>
      <c r="H144">
        <v>20</v>
      </c>
    </row>
    <row r="145" spans="1:8">
      <c r="A145" t="s">
        <v>121</v>
      </c>
      <c r="B145">
        <v>206</v>
      </c>
      <c r="C145">
        <v>206</v>
      </c>
      <c r="D145">
        <v>0</v>
      </c>
      <c r="E145">
        <v>65</v>
      </c>
      <c r="F145" t="s">
        <v>194</v>
      </c>
      <c r="G145">
        <v>3169</v>
      </c>
      <c r="H145">
        <v>22.1</v>
      </c>
    </row>
    <row r="146" spans="1:8">
      <c r="A146" t="s">
        <v>237</v>
      </c>
      <c r="B146">
        <v>201</v>
      </c>
      <c r="C146">
        <v>201</v>
      </c>
      <c r="D146">
        <v>0</v>
      </c>
      <c r="E146">
        <v>41</v>
      </c>
      <c r="F146" t="s">
        <v>194</v>
      </c>
      <c r="G146">
        <v>4902</v>
      </c>
      <c r="H146">
        <v>40</v>
      </c>
    </row>
    <row r="147" spans="1:8">
      <c r="A147" t="s">
        <v>124</v>
      </c>
      <c r="B147">
        <v>167</v>
      </c>
      <c r="C147">
        <v>167</v>
      </c>
      <c r="D147">
        <v>0</v>
      </c>
      <c r="E147">
        <v>37</v>
      </c>
      <c r="F147" t="s">
        <v>194</v>
      </c>
      <c r="G147">
        <v>4514</v>
      </c>
      <c r="H147">
        <v>13.9</v>
      </c>
    </row>
    <row r="148" spans="1:8">
      <c r="A148" t="s">
        <v>136</v>
      </c>
      <c r="B148">
        <v>164</v>
      </c>
      <c r="C148">
        <v>164</v>
      </c>
      <c r="D148">
        <v>0</v>
      </c>
      <c r="E148">
        <v>29</v>
      </c>
      <c r="F148" t="s">
        <v>194</v>
      </c>
      <c r="G148">
        <v>5655</v>
      </c>
      <c r="H148">
        <v>5.8</v>
      </c>
    </row>
    <row r="149" spans="1:8">
      <c r="A149" t="s">
        <v>112</v>
      </c>
      <c r="B149">
        <v>160</v>
      </c>
      <c r="C149">
        <v>160</v>
      </c>
      <c r="D149">
        <v>0</v>
      </c>
      <c r="E149">
        <v>18</v>
      </c>
      <c r="F149" t="s">
        <v>194</v>
      </c>
      <c r="G149">
        <v>8889</v>
      </c>
    </row>
    <row r="150" spans="1:8">
      <c r="A150" t="s">
        <v>293</v>
      </c>
      <c r="B150">
        <v>157</v>
      </c>
      <c r="C150">
        <v>157</v>
      </c>
      <c r="D150">
        <v>0</v>
      </c>
      <c r="E150">
        <v>41</v>
      </c>
      <c r="F150" t="s">
        <v>194</v>
      </c>
      <c r="G150">
        <v>3829</v>
      </c>
      <c r="H150">
        <v>10</v>
      </c>
    </row>
    <row r="151" spans="1:8">
      <c r="A151" t="s">
        <v>266</v>
      </c>
      <c r="B151">
        <v>154</v>
      </c>
      <c r="C151">
        <v>154</v>
      </c>
      <c r="D151">
        <v>0</v>
      </c>
      <c r="E151">
        <v>29</v>
      </c>
      <c r="F151" t="s">
        <v>194</v>
      </c>
      <c r="G151">
        <v>5310</v>
      </c>
      <c r="H151">
        <v>9.1999999999999993</v>
      </c>
    </row>
    <row r="152" spans="1:8">
      <c r="A152" t="s">
        <v>120</v>
      </c>
      <c r="B152">
        <v>149</v>
      </c>
      <c r="C152">
        <v>149</v>
      </c>
      <c r="D152">
        <v>0</v>
      </c>
      <c r="E152">
        <v>12</v>
      </c>
      <c r="F152" t="s">
        <v>194</v>
      </c>
      <c r="G152">
        <v>12417</v>
      </c>
      <c r="H152">
        <v>17.100000000000001</v>
      </c>
    </row>
    <row r="153" spans="1:8">
      <c r="A153" t="s">
        <v>111</v>
      </c>
      <c r="B153">
        <v>148</v>
      </c>
      <c r="C153">
        <v>148</v>
      </c>
      <c r="D153">
        <v>0</v>
      </c>
      <c r="E153">
        <v>21</v>
      </c>
      <c r="F153" t="s">
        <v>194</v>
      </c>
      <c r="G153">
        <v>7048</v>
      </c>
      <c r="H153">
        <v>22.1</v>
      </c>
    </row>
    <row r="154" spans="1:8">
      <c r="A154" t="s">
        <v>122</v>
      </c>
      <c r="B154">
        <v>143</v>
      </c>
      <c r="C154">
        <v>143</v>
      </c>
      <c r="D154">
        <v>0</v>
      </c>
      <c r="E154">
        <v>38</v>
      </c>
      <c r="F154" t="s">
        <v>194</v>
      </c>
      <c r="G154">
        <v>3763</v>
      </c>
      <c r="H154">
        <v>10</v>
      </c>
    </row>
    <row r="155" spans="1:8">
      <c r="A155" t="s">
        <v>99</v>
      </c>
      <c r="B155">
        <v>121</v>
      </c>
      <c r="C155">
        <v>121</v>
      </c>
      <c r="D155">
        <v>0</v>
      </c>
      <c r="E155">
        <v>36</v>
      </c>
      <c r="F155" t="s">
        <v>194</v>
      </c>
      <c r="G155">
        <v>3361</v>
      </c>
      <c r="H155">
        <v>12.5</v>
      </c>
    </row>
    <row r="156" spans="1:8">
      <c r="A156" t="s">
        <v>101</v>
      </c>
      <c r="B156">
        <v>120</v>
      </c>
      <c r="C156">
        <v>120</v>
      </c>
      <c r="D156">
        <v>0</v>
      </c>
      <c r="E156">
        <v>31</v>
      </c>
      <c r="F156" t="s">
        <v>194</v>
      </c>
      <c r="G156">
        <v>3871</v>
      </c>
    </row>
    <row r="157" spans="1:8">
      <c r="A157" t="s">
        <v>102</v>
      </c>
      <c r="B157">
        <v>112</v>
      </c>
      <c r="C157">
        <v>112</v>
      </c>
      <c r="D157">
        <v>0</v>
      </c>
      <c r="E157">
        <v>20</v>
      </c>
      <c r="F157" t="s">
        <v>194</v>
      </c>
      <c r="G157">
        <v>5600</v>
      </c>
      <c r="H157">
        <v>23.3</v>
      </c>
    </row>
    <row r="158" spans="1:8">
      <c r="A158" t="s">
        <v>87</v>
      </c>
      <c r="B158">
        <v>94</v>
      </c>
      <c r="C158">
        <v>94</v>
      </c>
      <c r="D158">
        <v>0</v>
      </c>
      <c r="E158">
        <v>18</v>
      </c>
      <c r="F158" t="s">
        <v>194</v>
      </c>
      <c r="G158">
        <v>5222</v>
      </c>
      <c r="H158">
        <v>15</v>
      </c>
    </row>
    <row r="159" spans="1:8">
      <c r="A159" t="s">
        <v>55</v>
      </c>
      <c r="B159">
        <v>93</v>
      </c>
      <c r="C159">
        <v>93</v>
      </c>
      <c r="D159">
        <v>0</v>
      </c>
      <c r="E159">
        <v>15</v>
      </c>
      <c r="F159" t="s">
        <v>194</v>
      </c>
      <c r="G159">
        <v>6200</v>
      </c>
      <c r="H159">
        <v>15</v>
      </c>
    </row>
    <row r="160" spans="1:8">
      <c r="A160" t="s">
        <v>239</v>
      </c>
      <c r="B160">
        <v>91</v>
      </c>
      <c r="C160">
        <v>91</v>
      </c>
      <c r="D160">
        <v>0</v>
      </c>
      <c r="E160">
        <v>15</v>
      </c>
      <c r="F160" t="s">
        <v>194</v>
      </c>
      <c r="G160">
        <v>6067</v>
      </c>
      <c r="H160">
        <v>13</v>
      </c>
    </row>
    <row r="161" spans="1:8">
      <c r="A161" t="s">
        <v>105</v>
      </c>
      <c r="B161">
        <v>87</v>
      </c>
      <c r="C161">
        <v>87</v>
      </c>
      <c r="D161">
        <v>0</v>
      </c>
      <c r="E161">
        <v>14</v>
      </c>
      <c r="F161" t="s">
        <v>194</v>
      </c>
      <c r="G161">
        <v>6214</v>
      </c>
      <c r="H161">
        <v>15.6</v>
      </c>
    </row>
    <row r="162" spans="1:8">
      <c r="A162" t="s">
        <v>241</v>
      </c>
      <c r="B162">
        <v>84</v>
      </c>
      <c r="C162">
        <v>84</v>
      </c>
      <c r="D162">
        <v>0</v>
      </c>
      <c r="E162">
        <v>21</v>
      </c>
      <c r="F162" t="s">
        <v>194</v>
      </c>
      <c r="G162">
        <v>4000</v>
      </c>
      <c r="H162">
        <v>26.4</v>
      </c>
    </row>
    <row r="163" spans="1:8">
      <c r="A163" t="s">
        <v>95</v>
      </c>
      <c r="B163">
        <v>79</v>
      </c>
      <c r="C163">
        <v>79</v>
      </c>
      <c r="D163">
        <v>0</v>
      </c>
      <c r="E163">
        <v>12</v>
      </c>
      <c r="F163" t="s">
        <v>194</v>
      </c>
      <c r="G163">
        <v>6583</v>
      </c>
      <c r="H163">
        <v>15.8</v>
      </c>
    </row>
    <row r="164" spans="1:8">
      <c r="A164" t="s">
        <v>84</v>
      </c>
      <c r="B164">
        <v>78</v>
      </c>
      <c r="C164">
        <v>78</v>
      </c>
      <c r="D164">
        <v>0</v>
      </c>
      <c r="E164">
        <v>14</v>
      </c>
      <c r="F164" t="s">
        <v>194</v>
      </c>
      <c r="G164">
        <v>5571</v>
      </c>
      <c r="H164">
        <v>15.6</v>
      </c>
    </row>
    <row r="165" spans="1:8">
      <c r="A165" t="s">
        <v>263</v>
      </c>
      <c r="B165">
        <v>68</v>
      </c>
      <c r="C165">
        <v>67</v>
      </c>
      <c r="D165">
        <v>0</v>
      </c>
      <c r="E165">
        <v>7</v>
      </c>
      <c r="F165" t="s">
        <v>194</v>
      </c>
      <c r="G165">
        <v>9714</v>
      </c>
      <c r="H165">
        <v>22.1</v>
      </c>
    </row>
    <row r="166" spans="1:8">
      <c r="A166" t="s">
        <v>85</v>
      </c>
      <c r="B166">
        <v>66</v>
      </c>
      <c r="C166">
        <v>66</v>
      </c>
      <c r="D166">
        <v>0</v>
      </c>
      <c r="E166">
        <v>14</v>
      </c>
      <c r="F166" t="s">
        <v>194</v>
      </c>
      <c r="G166">
        <v>4714</v>
      </c>
      <c r="H166">
        <v>2.5</v>
      </c>
    </row>
    <row r="167" spans="1:8">
      <c r="A167" t="s">
        <v>98</v>
      </c>
      <c r="B167">
        <v>64</v>
      </c>
      <c r="C167">
        <v>64</v>
      </c>
      <c r="D167">
        <v>0</v>
      </c>
      <c r="E167">
        <v>10</v>
      </c>
      <c r="F167" t="s">
        <v>194</v>
      </c>
      <c r="G167">
        <v>6400</v>
      </c>
      <c r="H167">
        <v>22.1</v>
      </c>
    </row>
    <row r="168" spans="1:8">
      <c r="A168" t="s">
        <v>265</v>
      </c>
      <c r="B168">
        <v>61</v>
      </c>
      <c r="C168">
        <v>61</v>
      </c>
      <c r="D168">
        <v>0</v>
      </c>
      <c r="E168">
        <v>4</v>
      </c>
      <c r="F168" t="s">
        <v>194</v>
      </c>
      <c r="G168">
        <v>15250</v>
      </c>
      <c r="H168">
        <v>9.1</v>
      </c>
    </row>
    <row r="169" spans="1:8">
      <c r="A169" t="s">
        <v>257</v>
      </c>
      <c r="B169">
        <v>54</v>
      </c>
      <c r="C169">
        <v>54</v>
      </c>
      <c r="D169">
        <v>0</v>
      </c>
      <c r="E169">
        <v>8</v>
      </c>
      <c r="F169" t="s">
        <v>194</v>
      </c>
      <c r="G169">
        <v>6750</v>
      </c>
      <c r="H169">
        <v>30</v>
      </c>
    </row>
    <row r="170" spans="1:8">
      <c r="A170" t="s">
        <v>242</v>
      </c>
      <c r="B170">
        <v>48</v>
      </c>
      <c r="C170">
        <v>48</v>
      </c>
      <c r="D170">
        <v>0</v>
      </c>
      <c r="E170">
        <v>9</v>
      </c>
      <c r="F170" t="s">
        <v>194</v>
      </c>
      <c r="G170">
        <v>5333</v>
      </c>
      <c r="H170">
        <v>20</v>
      </c>
    </row>
    <row r="171" spans="1:8">
      <c r="A171" t="s">
        <v>100</v>
      </c>
      <c r="B171">
        <v>47</v>
      </c>
      <c r="C171">
        <v>47</v>
      </c>
      <c r="D171">
        <v>0</v>
      </c>
      <c r="E171">
        <v>9</v>
      </c>
      <c r="F171" t="s">
        <v>194</v>
      </c>
      <c r="G171">
        <v>5222</v>
      </c>
      <c r="H171">
        <v>14.6</v>
      </c>
    </row>
    <row r="172" spans="1:8">
      <c r="A172" t="s">
        <v>254</v>
      </c>
      <c r="B172">
        <v>45</v>
      </c>
      <c r="C172">
        <v>45</v>
      </c>
      <c r="D172">
        <v>0</v>
      </c>
      <c r="E172">
        <v>5</v>
      </c>
      <c r="F172" t="s">
        <v>194</v>
      </c>
      <c r="G172">
        <v>9000</v>
      </c>
      <c r="H172">
        <v>10</v>
      </c>
    </row>
    <row r="173" spans="1:8">
      <c r="A173" t="s">
        <v>58</v>
      </c>
      <c r="B173">
        <v>44</v>
      </c>
      <c r="C173">
        <v>44</v>
      </c>
      <c r="D173">
        <v>0</v>
      </c>
      <c r="E173">
        <v>5</v>
      </c>
      <c r="F173" t="s">
        <v>194</v>
      </c>
      <c r="G173">
        <v>8800</v>
      </c>
      <c r="H173">
        <v>7.5</v>
      </c>
    </row>
    <row r="174" spans="1:8">
      <c r="A174" t="s">
        <v>93</v>
      </c>
      <c r="B174">
        <v>39</v>
      </c>
      <c r="C174">
        <v>39</v>
      </c>
      <c r="D174">
        <v>0</v>
      </c>
      <c r="E174">
        <v>1</v>
      </c>
      <c r="F174" t="s">
        <v>194</v>
      </c>
      <c r="G174">
        <v>39000</v>
      </c>
    </row>
    <row r="175" spans="1:8">
      <c r="A175" t="s">
        <v>148</v>
      </c>
      <c r="B175">
        <v>38</v>
      </c>
      <c r="C175">
        <v>38</v>
      </c>
      <c r="D175">
        <v>0</v>
      </c>
      <c r="E175">
        <v>8</v>
      </c>
      <c r="F175" t="s">
        <v>194</v>
      </c>
      <c r="G175">
        <v>4750</v>
      </c>
      <c r="H175">
        <v>17.100000000000001</v>
      </c>
    </row>
    <row r="176" spans="1:8">
      <c r="A176" t="s">
        <v>294</v>
      </c>
      <c r="B176">
        <v>37</v>
      </c>
      <c r="C176">
        <v>37</v>
      </c>
      <c r="D176">
        <v>0</v>
      </c>
      <c r="E176">
        <v>4</v>
      </c>
      <c r="F176" t="s">
        <v>194</v>
      </c>
      <c r="G176">
        <v>9250</v>
      </c>
    </row>
    <row r="177" spans="1:8">
      <c r="A177" t="s">
        <v>109</v>
      </c>
      <c r="B177">
        <v>36</v>
      </c>
      <c r="C177">
        <v>36</v>
      </c>
      <c r="D177">
        <v>0</v>
      </c>
      <c r="E177">
        <v>6</v>
      </c>
      <c r="F177" t="s">
        <v>194</v>
      </c>
      <c r="G177">
        <v>6000</v>
      </c>
      <c r="H177">
        <v>14.4</v>
      </c>
    </row>
    <row r="178" spans="1:8">
      <c r="A178" t="s">
        <v>260</v>
      </c>
      <c r="B178">
        <v>36</v>
      </c>
      <c r="C178">
        <v>36</v>
      </c>
      <c r="D178">
        <v>0</v>
      </c>
      <c r="E178">
        <v>8</v>
      </c>
      <c r="F178" t="s">
        <v>194</v>
      </c>
      <c r="G178">
        <v>4500</v>
      </c>
      <c r="H178">
        <v>15</v>
      </c>
    </row>
    <row r="179" spans="1:8">
      <c r="A179" t="s">
        <v>256</v>
      </c>
      <c r="B179">
        <v>35</v>
      </c>
      <c r="C179">
        <v>35</v>
      </c>
      <c r="D179">
        <v>0</v>
      </c>
      <c r="E179">
        <v>8</v>
      </c>
      <c r="F179" t="s">
        <v>194</v>
      </c>
      <c r="G179">
        <v>4375</v>
      </c>
      <c r="H179">
        <v>17.100000000000001</v>
      </c>
    </row>
    <row r="180" spans="1:8">
      <c r="A180" t="s">
        <v>106</v>
      </c>
      <c r="B180">
        <v>25</v>
      </c>
      <c r="C180">
        <v>25</v>
      </c>
      <c r="D180">
        <v>0</v>
      </c>
      <c r="E180">
        <v>4</v>
      </c>
      <c r="F180" t="s">
        <v>194</v>
      </c>
      <c r="G180">
        <v>6250</v>
      </c>
      <c r="H180">
        <v>23.1</v>
      </c>
    </row>
    <row r="181" spans="1:8">
      <c r="A181" t="s">
        <v>252</v>
      </c>
      <c r="B181">
        <v>24</v>
      </c>
      <c r="C181">
        <v>24</v>
      </c>
      <c r="D181">
        <v>0</v>
      </c>
      <c r="E181">
        <v>6</v>
      </c>
      <c r="F181" t="s">
        <v>194</v>
      </c>
      <c r="G181">
        <v>4000</v>
      </c>
    </row>
    <row r="182" spans="1:8">
      <c r="A182" t="s">
        <v>295</v>
      </c>
      <c r="B182">
        <v>22</v>
      </c>
      <c r="C182">
        <v>22</v>
      </c>
      <c r="D182">
        <v>0</v>
      </c>
      <c r="E182">
        <v>3</v>
      </c>
      <c r="F182" t="s">
        <v>194</v>
      </c>
      <c r="G182">
        <v>7333</v>
      </c>
    </row>
    <row r="183" spans="1:8">
      <c r="A183" t="s">
        <v>94</v>
      </c>
      <c r="B183">
        <v>21</v>
      </c>
      <c r="C183">
        <v>21</v>
      </c>
      <c r="D183">
        <v>0</v>
      </c>
      <c r="E183">
        <v>4</v>
      </c>
      <c r="F183" t="s">
        <v>194</v>
      </c>
      <c r="G183">
        <v>5250</v>
      </c>
      <c r="H183">
        <v>30</v>
      </c>
    </row>
    <row r="184" spans="1:8">
      <c r="A184" t="s">
        <v>267</v>
      </c>
      <c r="B184">
        <v>21</v>
      </c>
      <c r="C184">
        <v>21</v>
      </c>
      <c r="D184">
        <v>0</v>
      </c>
      <c r="E184">
        <v>4</v>
      </c>
      <c r="F184" t="s">
        <v>194</v>
      </c>
      <c r="G184">
        <v>5250</v>
      </c>
      <c r="H184">
        <v>4.8</v>
      </c>
    </row>
    <row r="185" spans="1:8">
      <c r="A185" t="s">
        <v>118</v>
      </c>
      <c r="B185">
        <v>20</v>
      </c>
      <c r="C185">
        <v>20</v>
      </c>
      <c r="D185">
        <v>0</v>
      </c>
      <c r="E185">
        <v>5</v>
      </c>
      <c r="F185" t="s">
        <v>194</v>
      </c>
      <c r="G185">
        <v>4000</v>
      </c>
    </row>
    <row r="186" spans="1:8">
      <c r="A186" t="s">
        <v>96</v>
      </c>
      <c r="B186">
        <v>17</v>
      </c>
      <c r="C186">
        <v>17</v>
      </c>
      <c r="D186">
        <v>0</v>
      </c>
      <c r="E186">
        <v>3</v>
      </c>
      <c r="F186" t="s">
        <v>194</v>
      </c>
      <c r="G186">
        <v>5667</v>
      </c>
      <c r="H186">
        <v>23.1</v>
      </c>
    </row>
    <row r="187" spans="1:8">
      <c r="A187" t="s">
        <v>259</v>
      </c>
      <c r="B187">
        <v>13</v>
      </c>
      <c r="C187">
        <v>13</v>
      </c>
      <c r="D187">
        <v>0</v>
      </c>
      <c r="E187">
        <v>2</v>
      </c>
      <c r="F187" t="s">
        <v>194</v>
      </c>
      <c r="G187">
        <v>6500</v>
      </c>
      <c r="H187">
        <v>14.6</v>
      </c>
    </row>
    <row r="188" spans="1:8">
      <c r="A188" t="s">
        <v>269</v>
      </c>
      <c r="B188">
        <v>13</v>
      </c>
      <c r="C188">
        <v>13</v>
      </c>
      <c r="D188">
        <v>0</v>
      </c>
      <c r="E188">
        <v>1</v>
      </c>
      <c r="F188" t="s">
        <v>194</v>
      </c>
      <c r="G188">
        <v>13000</v>
      </c>
      <c r="H188">
        <v>4</v>
      </c>
    </row>
    <row r="189" spans="1:8">
      <c r="A189" t="s">
        <v>271</v>
      </c>
      <c r="B189">
        <v>11</v>
      </c>
      <c r="C189">
        <v>11</v>
      </c>
      <c r="D189">
        <v>0</v>
      </c>
      <c r="E189">
        <v>2</v>
      </c>
      <c r="F189" t="s">
        <v>194</v>
      </c>
      <c r="G189">
        <v>5500</v>
      </c>
    </row>
    <row r="190" spans="1:8">
      <c r="A190" t="s">
        <v>246</v>
      </c>
      <c r="B190">
        <v>9</v>
      </c>
      <c r="C190">
        <v>9</v>
      </c>
      <c r="D190">
        <v>0</v>
      </c>
      <c r="E190">
        <v>1</v>
      </c>
      <c r="F190" t="s">
        <v>194</v>
      </c>
      <c r="G190">
        <v>9000</v>
      </c>
      <c r="H190">
        <v>15.6</v>
      </c>
    </row>
    <row r="191" spans="1:8">
      <c r="A191" t="s">
        <v>251</v>
      </c>
      <c r="B191">
        <v>9</v>
      </c>
      <c r="C191">
        <v>9</v>
      </c>
      <c r="D191">
        <v>0</v>
      </c>
      <c r="E191">
        <v>1</v>
      </c>
      <c r="F191" t="s">
        <v>194</v>
      </c>
      <c r="G191">
        <v>9000</v>
      </c>
      <c r="H191">
        <v>15.6</v>
      </c>
    </row>
    <row r="192" spans="1:8">
      <c r="A192" t="s">
        <v>249</v>
      </c>
      <c r="B192">
        <v>9</v>
      </c>
      <c r="C192">
        <v>9</v>
      </c>
      <c r="D192">
        <v>0</v>
      </c>
      <c r="E192">
        <v>2</v>
      </c>
      <c r="F192" t="s">
        <v>194</v>
      </c>
      <c r="G192">
        <v>4500</v>
      </c>
      <c r="H192">
        <v>20</v>
      </c>
    </row>
    <row r="193" spans="1:8">
      <c r="A193" t="s">
        <v>77</v>
      </c>
      <c r="B193">
        <v>9</v>
      </c>
      <c r="C193">
        <v>9</v>
      </c>
      <c r="D193">
        <v>0</v>
      </c>
      <c r="E193">
        <v>0</v>
      </c>
      <c r="F193" t="s">
        <v>194</v>
      </c>
    </row>
    <row r="194" spans="1:8">
      <c r="A194" t="s">
        <v>90</v>
      </c>
      <c r="B194">
        <v>7</v>
      </c>
      <c r="C194">
        <v>7</v>
      </c>
      <c r="D194">
        <v>0</v>
      </c>
      <c r="E194">
        <v>1</v>
      </c>
      <c r="F194" t="s">
        <v>194</v>
      </c>
      <c r="G194">
        <v>7000</v>
      </c>
      <c r="H194">
        <v>15.5</v>
      </c>
    </row>
    <row r="195" spans="1:8">
      <c r="A195" t="s">
        <v>115</v>
      </c>
      <c r="B195">
        <v>6</v>
      </c>
      <c r="C195">
        <v>6</v>
      </c>
      <c r="D195">
        <v>0</v>
      </c>
      <c r="E195">
        <v>1</v>
      </c>
      <c r="F195" t="s">
        <v>194</v>
      </c>
      <c r="G195">
        <v>6000</v>
      </c>
      <c r="H195">
        <v>17.100000000000001</v>
      </c>
    </row>
    <row r="196" spans="1:8">
      <c r="A196" t="s">
        <v>258</v>
      </c>
      <c r="B196">
        <v>6</v>
      </c>
      <c r="C196">
        <v>6</v>
      </c>
      <c r="D196">
        <v>0</v>
      </c>
      <c r="E196">
        <v>1</v>
      </c>
      <c r="F196" t="s">
        <v>194</v>
      </c>
      <c r="G196">
        <v>6000</v>
      </c>
      <c r="H196">
        <v>30</v>
      </c>
    </row>
    <row r="197" spans="1:8">
      <c r="A197" t="s">
        <v>114</v>
      </c>
      <c r="B197">
        <v>4</v>
      </c>
      <c r="C197">
        <v>4</v>
      </c>
      <c r="D197">
        <v>0</v>
      </c>
      <c r="E197">
        <v>0</v>
      </c>
      <c r="F197" t="s">
        <v>194</v>
      </c>
      <c r="H197">
        <v>25</v>
      </c>
    </row>
    <row r="198" spans="1:8">
      <c r="A198" t="s">
        <v>274</v>
      </c>
      <c r="B198">
        <v>4</v>
      </c>
      <c r="C198">
        <v>4</v>
      </c>
      <c r="D198">
        <v>0</v>
      </c>
      <c r="E198">
        <v>1</v>
      </c>
      <c r="F198" t="s">
        <v>194</v>
      </c>
      <c r="G198">
        <v>4000</v>
      </c>
    </row>
    <row r="199" spans="1:8">
      <c r="A199" t="s">
        <v>247</v>
      </c>
      <c r="B199">
        <v>3</v>
      </c>
      <c r="C199">
        <v>3</v>
      </c>
      <c r="D199">
        <v>0</v>
      </c>
      <c r="E199">
        <v>0</v>
      </c>
      <c r="F199" t="s">
        <v>194</v>
      </c>
      <c r="H199">
        <v>0</v>
      </c>
    </row>
    <row r="200" spans="1:8">
      <c r="A200" t="s">
        <v>270</v>
      </c>
      <c r="B200">
        <v>3</v>
      </c>
      <c r="C200">
        <v>3</v>
      </c>
      <c r="D200">
        <v>0</v>
      </c>
      <c r="E200">
        <v>0</v>
      </c>
      <c r="F200" t="s">
        <v>194</v>
      </c>
      <c r="H200">
        <v>10</v>
      </c>
    </row>
    <row r="201" spans="1:8">
      <c r="A201" t="s">
        <v>103</v>
      </c>
      <c r="B201">
        <v>2</v>
      </c>
      <c r="C201">
        <v>2</v>
      </c>
      <c r="D201">
        <v>0</v>
      </c>
      <c r="E201">
        <v>0</v>
      </c>
      <c r="F201" t="s">
        <v>194</v>
      </c>
      <c r="H201">
        <v>14.9</v>
      </c>
    </row>
    <row r="202" spans="1:8">
      <c r="A202" t="s">
        <v>262</v>
      </c>
      <c r="B202">
        <v>2</v>
      </c>
      <c r="C202">
        <v>2</v>
      </c>
      <c r="D202">
        <v>0</v>
      </c>
      <c r="E202">
        <v>1</v>
      </c>
      <c r="F202" t="s">
        <v>194</v>
      </c>
      <c r="G202">
        <v>2000</v>
      </c>
      <c r="H202">
        <v>27.3</v>
      </c>
    </row>
    <row r="203" spans="1:8">
      <c r="A203" t="s">
        <v>79</v>
      </c>
      <c r="B203">
        <v>2</v>
      </c>
      <c r="C203">
        <v>2</v>
      </c>
      <c r="D203">
        <v>0</v>
      </c>
      <c r="E203">
        <v>0</v>
      </c>
      <c r="F203" t="s">
        <v>194</v>
      </c>
    </row>
    <row r="204" spans="1:8">
      <c r="A204" t="s">
        <v>244</v>
      </c>
      <c r="B204">
        <v>1</v>
      </c>
      <c r="C204">
        <v>1</v>
      </c>
      <c r="D204">
        <v>0</v>
      </c>
      <c r="E204">
        <v>0</v>
      </c>
      <c r="F204" t="s">
        <v>194</v>
      </c>
    </row>
    <row r="205" spans="1:8">
      <c r="A205" t="s">
        <v>88</v>
      </c>
      <c r="B205">
        <v>1</v>
      </c>
      <c r="C205">
        <v>1</v>
      </c>
      <c r="D205">
        <v>0</v>
      </c>
      <c r="E205">
        <v>0</v>
      </c>
      <c r="F205" t="s">
        <v>194</v>
      </c>
    </row>
    <row r="206" spans="1:8">
      <c r="A206" t="s">
        <v>253</v>
      </c>
      <c r="B206">
        <v>1</v>
      </c>
      <c r="C206">
        <v>1</v>
      </c>
      <c r="D206">
        <v>0</v>
      </c>
      <c r="E206">
        <v>0</v>
      </c>
      <c r="F206" t="s">
        <v>194</v>
      </c>
      <c r="H206">
        <v>17.100000000000001</v>
      </c>
    </row>
    <row r="207" spans="1:8">
      <c r="A207" t="s">
        <v>86</v>
      </c>
      <c r="B207">
        <v>1</v>
      </c>
      <c r="C207">
        <v>1</v>
      </c>
      <c r="D207">
        <v>0</v>
      </c>
      <c r="E207">
        <v>0</v>
      </c>
      <c r="F207" t="s">
        <v>194</v>
      </c>
      <c r="H207">
        <v>17.5</v>
      </c>
    </row>
    <row r="208" spans="1:8">
      <c r="A208" t="s">
        <v>264</v>
      </c>
      <c r="B208">
        <v>1</v>
      </c>
      <c r="C208">
        <v>1</v>
      </c>
      <c r="D208">
        <v>0</v>
      </c>
      <c r="E208">
        <v>0</v>
      </c>
      <c r="F208" t="s">
        <v>194</v>
      </c>
      <c r="H208">
        <v>3</v>
      </c>
    </row>
    <row r="209" spans="1:8">
      <c r="A209" t="s">
        <v>296</v>
      </c>
      <c r="C209">
        <v>-5</v>
      </c>
    </row>
    <row r="210" spans="1:8">
      <c r="A210" t="s">
        <v>10</v>
      </c>
      <c r="C210">
        <v>-55301</v>
      </c>
    </row>
    <row r="211" spans="1:8">
      <c r="A211" t="s">
        <v>126</v>
      </c>
    </row>
    <row r="212" spans="1:8">
      <c r="A212" t="s">
        <v>117</v>
      </c>
    </row>
    <row r="213" spans="1:8">
      <c r="A213" t="s">
        <v>245</v>
      </c>
    </row>
    <row r="214" spans="1:8">
      <c r="A214" t="s">
        <v>97</v>
      </c>
    </row>
    <row r="215" spans="1:8">
      <c r="A215" t="s">
        <v>250</v>
      </c>
      <c r="H215">
        <v>5</v>
      </c>
    </row>
    <row r="216" spans="1:8">
      <c r="A216" t="s">
        <v>255</v>
      </c>
      <c r="H216">
        <v>27.1</v>
      </c>
    </row>
    <row r="217" spans="1:8">
      <c r="A217" t="s">
        <v>83</v>
      </c>
      <c r="H217">
        <v>14.1</v>
      </c>
    </row>
    <row r="218" spans="1:8">
      <c r="A218" t="s">
        <v>261</v>
      </c>
    </row>
    <row r="219" spans="1:8">
      <c r="A219" t="s">
        <v>82</v>
      </c>
    </row>
    <row r="220" spans="1:8">
      <c r="A220" t="s">
        <v>80</v>
      </c>
      <c r="H220">
        <v>30</v>
      </c>
    </row>
    <row r="221" spans="1:8">
      <c r="A221" t="s">
        <v>268</v>
      </c>
    </row>
    <row r="222" spans="1:8">
      <c r="A222" t="s">
        <v>273</v>
      </c>
      <c r="H222">
        <v>6</v>
      </c>
    </row>
    <row r="223" spans="1:8">
      <c r="A223" t="s">
        <v>275</v>
      </c>
    </row>
    <row r="224" spans="1:8">
      <c r="A224" t="s">
        <v>272</v>
      </c>
      <c r="H224">
        <v>0</v>
      </c>
    </row>
    <row r="225" spans="1:1">
      <c r="A225" t="s">
        <v>81</v>
      </c>
    </row>
    <row r="226" spans="1:1">
      <c r="A226" t="s">
        <v>78</v>
      </c>
    </row>
    <row r="227" spans="1:1">
      <c r="A227" t="s">
        <v>76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07FCB-1E85-B74F-A8FD-A2A834D042CD}">
  <dimension ref="A1:BG79"/>
  <sheetViews>
    <sheetView tabSelected="1" workbookViewId="0">
      <selection activeCell="I6" sqref="I6"/>
    </sheetView>
  </sheetViews>
  <sheetFormatPr baseColWidth="10" defaultRowHeight="20"/>
  <cols>
    <col min="6" max="6" width="23.7109375" bestFit="1" customWidth="1"/>
    <col min="7" max="7" width="3.7109375" bestFit="1" customWidth="1"/>
    <col min="8" max="8" width="13.85546875" bestFit="1" customWidth="1"/>
    <col min="9" max="9" width="13.85546875" customWidth="1"/>
    <col min="10" max="10" width="9" customWidth="1"/>
    <col min="11" max="11" width="12.42578125" customWidth="1"/>
    <col min="12" max="12" width="23.7109375" customWidth="1"/>
    <col min="13" max="13" width="25.42578125" bestFit="1" customWidth="1"/>
    <col min="14" max="14" width="23.7109375" bestFit="1" customWidth="1"/>
  </cols>
  <sheetData>
    <row r="1" spans="1:59">
      <c r="A1" t="s">
        <v>367</v>
      </c>
      <c r="B1" t="s">
        <v>368</v>
      </c>
      <c r="C1" t="s">
        <v>369</v>
      </c>
      <c r="D1" t="s">
        <v>370</v>
      </c>
      <c r="E1" t="s">
        <v>679</v>
      </c>
      <c r="F1" t="s">
        <v>678</v>
      </c>
      <c r="G1" s="18"/>
      <c r="H1" s="18" t="s">
        <v>684</v>
      </c>
      <c r="I1" s="20" t="s">
        <v>683</v>
      </c>
      <c r="J1" s="20" t="s">
        <v>685</v>
      </c>
      <c r="K1" s="20" t="s">
        <v>682</v>
      </c>
      <c r="L1" t="s">
        <v>681</v>
      </c>
      <c r="M1" t="s">
        <v>371</v>
      </c>
      <c r="N1" t="s">
        <v>372</v>
      </c>
      <c r="O1" t="s">
        <v>373</v>
      </c>
      <c r="P1" t="s">
        <v>374</v>
      </c>
      <c r="Q1" t="s">
        <v>375</v>
      </c>
      <c r="R1" t="s">
        <v>376</v>
      </c>
      <c r="S1" t="s">
        <v>377</v>
      </c>
      <c r="T1" t="s">
        <v>378</v>
      </c>
      <c r="U1" t="s">
        <v>379</v>
      </c>
      <c r="V1" t="s">
        <v>380</v>
      </c>
      <c r="W1" t="s">
        <v>381</v>
      </c>
      <c r="X1" t="s">
        <v>382</v>
      </c>
      <c r="Y1" t="s">
        <v>383</v>
      </c>
      <c r="Z1" t="s">
        <v>384</v>
      </c>
      <c r="AA1" t="s">
        <v>385</v>
      </c>
      <c r="AB1" t="s">
        <v>386</v>
      </c>
      <c r="AC1" t="s">
        <v>387</v>
      </c>
      <c r="AD1" t="s">
        <v>388</v>
      </c>
      <c r="AE1" t="s">
        <v>389</v>
      </c>
      <c r="AF1" t="s">
        <v>390</v>
      </c>
      <c r="AG1" t="s">
        <v>391</v>
      </c>
      <c r="AH1" t="s">
        <v>392</v>
      </c>
      <c r="AI1" t="s">
        <v>393</v>
      </c>
      <c r="AJ1" t="s">
        <v>394</v>
      </c>
      <c r="AK1" t="s">
        <v>395</v>
      </c>
      <c r="AL1" t="s">
        <v>396</v>
      </c>
      <c r="AM1" t="s">
        <v>397</v>
      </c>
      <c r="AN1" t="s">
        <v>398</v>
      </c>
      <c r="AO1" t="s">
        <v>399</v>
      </c>
      <c r="AP1" t="s">
        <v>400</v>
      </c>
      <c r="AQ1" t="s">
        <v>401</v>
      </c>
      <c r="AR1" t="s">
        <v>402</v>
      </c>
      <c r="AS1" t="s">
        <v>403</v>
      </c>
      <c r="AT1" t="s">
        <v>404</v>
      </c>
      <c r="AU1" t="s">
        <v>405</v>
      </c>
      <c r="AV1" t="s">
        <v>406</v>
      </c>
      <c r="AW1" t="s">
        <v>407</v>
      </c>
      <c r="AX1" t="s">
        <v>408</v>
      </c>
      <c r="AY1" t="s">
        <v>409</v>
      </c>
      <c r="AZ1" t="s">
        <v>410</v>
      </c>
      <c r="BA1" t="s">
        <v>411</v>
      </c>
      <c r="BB1" t="s">
        <v>412</v>
      </c>
      <c r="BC1" t="s">
        <v>413</v>
      </c>
      <c r="BD1" t="s">
        <v>414</v>
      </c>
      <c r="BE1" t="s">
        <v>415</v>
      </c>
      <c r="BG1" t="s">
        <v>680</v>
      </c>
    </row>
    <row r="2" spans="1:59">
      <c r="A2">
        <v>2</v>
      </c>
      <c r="B2">
        <v>2019</v>
      </c>
      <c r="C2" t="s">
        <v>307</v>
      </c>
      <c r="D2">
        <v>105</v>
      </c>
      <c r="E2" t="str">
        <f>VLOOKUP(D2,'参）統計国名符号表'!$A$4:$B$285,2,FALSE)</f>
        <v>中華人民共和国</v>
      </c>
      <c r="F2" s="4">
        <f t="shared" ref="F2:F33" si="0">U2/100000</f>
        <v>1039.49046</v>
      </c>
      <c r="G2" s="11">
        <v>1</v>
      </c>
      <c r="H2" s="12" t="str">
        <f>E2</f>
        <v>中華人民共和国</v>
      </c>
      <c r="I2" s="13">
        <f>F2</f>
        <v>1039.49046</v>
      </c>
      <c r="J2" s="14">
        <f>F2/$L$2</f>
        <v>0.76969895964401325</v>
      </c>
      <c r="K2" s="14">
        <v>4.7E-2</v>
      </c>
      <c r="L2" s="4">
        <f>SUM($F$2:$F$79)</f>
        <v>1350.5156100000002</v>
      </c>
      <c r="M2">
        <f t="shared" ref="M2:M33" si="1">U2-X2-AA2-AD2</f>
        <v>78615209</v>
      </c>
      <c r="N2" s="4">
        <f t="shared" ref="N2:N33" si="2">M2/100000</f>
        <v>786.15209000000004</v>
      </c>
      <c r="O2" s="4">
        <f>N2*(4.7/100)</f>
        <v>36.949148229999999</v>
      </c>
      <c r="P2" s="4">
        <f>O2*(12/9)</f>
        <v>49.265530973333327</v>
      </c>
      <c r="Q2" t="s">
        <v>309</v>
      </c>
      <c r="R2" t="s">
        <v>310</v>
      </c>
      <c r="S2">
        <v>0</v>
      </c>
      <c r="T2">
        <v>108724373</v>
      </c>
      <c r="U2">
        <v>103949046</v>
      </c>
      <c r="V2">
        <v>0</v>
      </c>
      <c r="W2">
        <v>11341078</v>
      </c>
      <c r="X2">
        <v>10597606</v>
      </c>
      <c r="Y2">
        <v>0</v>
      </c>
      <c r="Z2">
        <v>7010942</v>
      </c>
      <c r="AA2">
        <v>6523950</v>
      </c>
      <c r="AB2">
        <v>0</v>
      </c>
      <c r="AC2">
        <v>8227300</v>
      </c>
      <c r="AD2">
        <v>8212281</v>
      </c>
      <c r="AE2">
        <v>0</v>
      </c>
      <c r="AF2">
        <v>8518653</v>
      </c>
      <c r="AG2">
        <v>8393204</v>
      </c>
      <c r="AH2">
        <v>0</v>
      </c>
      <c r="AI2">
        <v>8060253</v>
      </c>
      <c r="AJ2">
        <v>8167255</v>
      </c>
      <c r="AK2">
        <v>0</v>
      </c>
      <c r="AL2">
        <v>6759238</v>
      </c>
      <c r="AM2">
        <v>6922629</v>
      </c>
      <c r="AN2">
        <v>0</v>
      </c>
      <c r="AO2">
        <v>8250298</v>
      </c>
      <c r="AP2">
        <v>8546316</v>
      </c>
      <c r="AQ2">
        <v>0</v>
      </c>
      <c r="AR2">
        <v>8810847</v>
      </c>
      <c r="AS2">
        <v>8418468</v>
      </c>
      <c r="AT2">
        <v>0</v>
      </c>
      <c r="AU2">
        <v>10002007</v>
      </c>
      <c r="AV2">
        <v>9355649</v>
      </c>
      <c r="AW2">
        <v>0</v>
      </c>
      <c r="AX2">
        <v>10211497</v>
      </c>
      <c r="AY2">
        <v>9631919</v>
      </c>
      <c r="AZ2">
        <v>0</v>
      </c>
      <c r="BA2">
        <v>10728666</v>
      </c>
      <c r="BB2">
        <v>9882923</v>
      </c>
      <c r="BC2">
        <v>0</v>
      </c>
      <c r="BD2">
        <v>10803594</v>
      </c>
      <c r="BE2">
        <v>9296846</v>
      </c>
    </row>
    <row r="3" spans="1:59">
      <c r="A3">
        <v>2</v>
      </c>
      <c r="B3">
        <v>2019</v>
      </c>
      <c r="C3" t="s">
        <v>307</v>
      </c>
      <c r="D3">
        <v>110</v>
      </c>
      <c r="E3" t="str">
        <f>VLOOKUP(D3,'参）統計国名符号表'!$A$4:$B$285,2,FALSE)</f>
        <v>ベトナム</v>
      </c>
      <c r="F3" s="4">
        <f t="shared" si="0"/>
        <v>98.738870000000006</v>
      </c>
      <c r="G3" s="11">
        <v>2</v>
      </c>
      <c r="H3" s="12" t="str">
        <f t="shared" ref="H3:H11" si="3">E3</f>
        <v>ベトナム</v>
      </c>
      <c r="I3" s="13">
        <f t="shared" ref="I3:I11" si="4">F3</f>
        <v>98.738870000000006</v>
      </c>
      <c r="J3" s="14">
        <f t="shared" ref="J3:J66" si="5">F3/$L$2</f>
        <v>7.3111979801551499E-2</v>
      </c>
      <c r="K3" s="14">
        <v>0</v>
      </c>
      <c r="L3" s="4"/>
      <c r="M3">
        <f t="shared" si="1"/>
        <v>7715312</v>
      </c>
      <c r="N3" s="4">
        <f t="shared" si="2"/>
        <v>77.153120000000001</v>
      </c>
      <c r="Q3" t="s">
        <v>309</v>
      </c>
      <c r="R3" t="s">
        <v>310</v>
      </c>
      <c r="S3">
        <v>0</v>
      </c>
      <c r="T3">
        <v>8455903</v>
      </c>
      <c r="U3">
        <v>9873887</v>
      </c>
      <c r="V3">
        <v>0</v>
      </c>
      <c r="W3">
        <v>760409</v>
      </c>
      <c r="X3">
        <v>868792</v>
      </c>
      <c r="Y3">
        <v>0</v>
      </c>
      <c r="Z3">
        <v>557379</v>
      </c>
      <c r="AA3">
        <v>613510</v>
      </c>
      <c r="AB3">
        <v>0</v>
      </c>
      <c r="AC3">
        <v>572053</v>
      </c>
      <c r="AD3">
        <v>676273</v>
      </c>
      <c r="AE3">
        <v>0</v>
      </c>
      <c r="AF3">
        <v>805691</v>
      </c>
      <c r="AG3">
        <v>784196</v>
      </c>
      <c r="AH3">
        <v>0</v>
      </c>
      <c r="AI3">
        <v>760087</v>
      </c>
      <c r="AJ3">
        <v>914361</v>
      </c>
      <c r="AK3">
        <v>0</v>
      </c>
      <c r="AL3">
        <v>722742</v>
      </c>
      <c r="AM3">
        <v>812428</v>
      </c>
      <c r="AN3">
        <v>0</v>
      </c>
      <c r="AO3">
        <v>765601</v>
      </c>
      <c r="AP3">
        <v>899904</v>
      </c>
      <c r="AQ3">
        <v>0</v>
      </c>
      <c r="AR3">
        <v>628270</v>
      </c>
      <c r="AS3">
        <v>817906</v>
      </c>
      <c r="AT3">
        <v>0</v>
      </c>
      <c r="AU3">
        <v>681526</v>
      </c>
      <c r="AV3">
        <v>757969</v>
      </c>
      <c r="AW3">
        <v>0</v>
      </c>
      <c r="AX3">
        <v>796978</v>
      </c>
      <c r="AY3">
        <v>1018851</v>
      </c>
      <c r="AZ3">
        <v>0</v>
      </c>
      <c r="BA3">
        <v>692225</v>
      </c>
      <c r="BB3">
        <v>970109</v>
      </c>
      <c r="BC3">
        <v>0</v>
      </c>
      <c r="BD3">
        <v>712942</v>
      </c>
      <c r="BE3">
        <v>739588</v>
      </c>
    </row>
    <row r="4" spans="1:59">
      <c r="A4">
        <v>2</v>
      </c>
      <c r="B4">
        <v>2019</v>
      </c>
      <c r="C4" t="s">
        <v>307</v>
      </c>
      <c r="D4">
        <v>103</v>
      </c>
      <c r="E4" t="str">
        <f>VLOOKUP(D4,'参）統計国名符号表'!$A$4:$B$285,2,FALSE)</f>
        <v>大韓民国</v>
      </c>
      <c r="F4" s="4">
        <f t="shared" si="0"/>
        <v>37.286290000000001</v>
      </c>
      <c r="G4" s="11">
        <v>3</v>
      </c>
      <c r="H4" s="12" t="str">
        <f t="shared" si="3"/>
        <v>大韓民国</v>
      </c>
      <c r="I4" s="13">
        <f t="shared" si="4"/>
        <v>37.286290000000001</v>
      </c>
      <c r="J4" s="14">
        <f t="shared" si="5"/>
        <v>2.7608929303675353E-2</v>
      </c>
      <c r="K4" s="14">
        <v>4.7E-2</v>
      </c>
      <c r="L4" s="4"/>
      <c r="M4">
        <f t="shared" si="1"/>
        <v>2847423</v>
      </c>
      <c r="N4" s="4">
        <f t="shared" si="2"/>
        <v>28.474229999999999</v>
      </c>
      <c r="Q4" t="s">
        <v>309</v>
      </c>
      <c r="R4" t="s">
        <v>310</v>
      </c>
      <c r="S4">
        <v>0</v>
      </c>
      <c r="T4">
        <v>1112165</v>
      </c>
      <c r="U4">
        <v>3728629</v>
      </c>
      <c r="V4">
        <v>0</v>
      </c>
      <c r="W4">
        <v>79501</v>
      </c>
      <c r="X4">
        <v>285020</v>
      </c>
      <c r="Y4">
        <v>0</v>
      </c>
      <c r="Z4">
        <v>62892</v>
      </c>
      <c r="AA4">
        <v>246791</v>
      </c>
      <c r="AB4">
        <v>0</v>
      </c>
      <c r="AC4">
        <v>93463</v>
      </c>
      <c r="AD4">
        <v>349395</v>
      </c>
      <c r="AE4">
        <v>0</v>
      </c>
      <c r="AF4">
        <v>92013</v>
      </c>
      <c r="AG4">
        <v>305735</v>
      </c>
      <c r="AH4">
        <v>0</v>
      </c>
      <c r="AI4">
        <v>107157</v>
      </c>
      <c r="AJ4">
        <v>323037</v>
      </c>
      <c r="AK4">
        <v>0</v>
      </c>
      <c r="AL4">
        <v>81615</v>
      </c>
      <c r="AM4">
        <v>235765</v>
      </c>
      <c r="AN4">
        <v>0</v>
      </c>
      <c r="AO4">
        <v>95567</v>
      </c>
      <c r="AP4">
        <v>288506</v>
      </c>
      <c r="AQ4">
        <v>0</v>
      </c>
      <c r="AR4">
        <v>80678</v>
      </c>
      <c r="AS4">
        <v>273813</v>
      </c>
      <c r="AT4">
        <v>0</v>
      </c>
      <c r="AU4">
        <v>110483</v>
      </c>
      <c r="AV4">
        <v>344111</v>
      </c>
      <c r="AW4">
        <v>0</v>
      </c>
      <c r="AX4">
        <v>109176</v>
      </c>
      <c r="AY4">
        <v>388303</v>
      </c>
      <c r="AZ4">
        <v>0</v>
      </c>
      <c r="BA4">
        <v>112053</v>
      </c>
      <c r="BB4">
        <v>376552</v>
      </c>
      <c r="BC4">
        <v>0</v>
      </c>
      <c r="BD4">
        <v>87567</v>
      </c>
      <c r="BE4">
        <v>311601</v>
      </c>
    </row>
    <row r="5" spans="1:59">
      <c r="A5">
        <v>2</v>
      </c>
      <c r="B5">
        <v>2019</v>
      </c>
      <c r="C5" t="s">
        <v>307</v>
      </c>
      <c r="D5">
        <v>304</v>
      </c>
      <c r="E5" t="str">
        <f>VLOOKUP(D5,'参）統計国名符号表'!$A$4:$B$285,2,FALSE)</f>
        <v>アメリカ合衆国</v>
      </c>
      <c r="F5" s="4">
        <f t="shared" si="0"/>
        <v>36.590020000000003</v>
      </c>
      <c r="G5" s="11">
        <v>4</v>
      </c>
      <c r="H5" s="12" t="str">
        <f t="shared" si="3"/>
        <v>アメリカ合衆国</v>
      </c>
      <c r="I5" s="13">
        <f t="shared" si="4"/>
        <v>36.590020000000003</v>
      </c>
      <c r="J5" s="14">
        <f t="shared" si="5"/>
        <v>2.7093370657152196E-2</v>
      </c>
      <c r="K5" s="14">
        <v>4.7E-2</v>
      </c>
      <c r="L5" s="4"/>
      <c r="M5">
        <f t="shared" si="1"/>
        <v>2486721</v>
      </c>
      <c r="N5" s="4">
        <f t="shared" si="2"/>
        <v>24.86721</v>
      </c>
      <c r="Q5" t="s">
        <v>309</v>
      </c>
      <c r="R5" t="s">
        <v>310</v>
      </c>
      <c r="S5">
        <v>0</v>
      </c>
      <c r="T5">
        <v>1083075</v>
      </c>
      <c r="U5">
        <v>3659002</v>
      </c>
      <c r="V5">
        <v>0</v>
      </c>
      <c r="W5">
        <v>125636</v>
      </c>
      <c r="X5">
        <v>340654</v>
      </c>
      <c r="Y5">
        <v>0</v>
      </c>
      <c r="Z5">
        <v>111021</v>
      </c>
      <c r="AA5">
        <v>588405</v>
      </c>
      <c r="AB5">
        <v>0</v>
      </c>
      <c r="AC5">
        <v>79843</v>
      </c>
      <c r="AD5">
        <v>243222</v>
      </c>
      <c r="AE5">
        <v>0</v>
      </c>
      <c r="AF5">
        <v>88349</v>
      </c>
      <c r="AG5">
        <v>263270</v>
      </c>
      <c r="AH5">
        <v>0</v>
      </c>
      <c r="AI5">
        <v>97082</v>
      </c>
      <c r="AJ5">
        <v>284883</v>
      </c>
      <c r="AK5">
        <v>0</v>
      </c>
      <c r="AL5">
        <v>96831</v>
      </c>
      <c r="AM5">
        <v>297956</v>
      </c>
      <c r="AN5">
        <v>0</v>
      </c>
      <c r="AO5">
        <v>89433</v>
      </c>
      <c r="AP5">
        <v>277000</v>
      </c>
      <c r="AQ5">
        <v>0</v>
      </c>
      <c r="AR5">
        <v>79464</v>
      </c>
      <c r="AS5">
        <v>343270</v>
      </c>
      <c r="AT5">
        <v>0</v>
      </c>
      <c r="AU5">
        <v>80451</v>
      </c>
      <c r="AV5">
        <v>242229</v>
      </c>
      <c r="AW5">
        <v>0</v>
      </c>
      <c r="AX5">
        <v>74113</v>
      </c>
      <c r="AY5">
        <v>308812</v>
      </c>
      <c r="AZ5">
        <v>0</v>
      </c>
      <c r="BA5">
        <v>91749</v>
      </c>
      <c r="BB5">
        <v>240205</v>
      </c>
      <c r="BC5">
        <v>0</v>
      </c>
      <c r="BD5">
        <v>69103</v>
      </c>
      <c r="BE5">
        <v>229096</v>
      </c>
    </row>
    <row r="6" spans="1:59">
      <c r="A6">
        <v>2</v>
      </c>
      <c r="B6">
        <v>2019</v>
      </c>
      <c r="C6" t="s">
        <v>307</v>
      </c>
      <c r="D6">
        <v>106</v>
      </c>
      <c r="E6" t="str">
        <f>VLOOKUP(D6,'参）統計国名符号表'!$A$4:$B$285,2,FALSE)</f>
        <v>台湾</v>
      </c>
      <c r="F6" s="4">
        <f t="shared" si="0"/>
        <v>36.574060000000003</v>
      </c>
      <c r="G6" s="11">
        <v>5</v>
      </c>
      <c r="H6" s="12" t="str">
        <f t="shared" si="3"/>
        <v>台湾</v>
      </c>
      <c r="I6" s="13">
        <f t="shared" si="4"/>
        <v>36.574060000000003</v>
      </c>
      <c r="J6" s="14">
        <f t="shared" si="5"/>
        <v>2.708155294850683E-2</v>
      </c>
      <c r="K6" s="14">
        <v>4.7E-2</v>
      </c>
      <c r="L6" s="4"/>
      <c r="M6">
        <f t="shared" si="1"/>
        <v>2776532</v>
      </c>
      <c r="N6" s="4">
        <f t="shared" si="2"/>
        <v>27.765319999999999</v>
      </c>
      <c r="Q6" t="s">
        <v>309</v>
      </c>
      <c r="R6" t="s">
        <v>310</v>
      </c>
      <c r="S6">
        <v>0</v>
      </c>
      <c r="T6">
        <v>1886052</v>
      </c>
      <c r="U6">
        <v>3657406</v>
      </c>
      <c r="V6">
        <v>0</v>
      </c>
      <c r="W6">
        <v>186922</v>
      </c>
      <c r="X6">
        <v>332051</v>
      </c>
      <c r="Y6">
        <v>0</v>
      </c>
      <c r="Z6">
        <v>128058</v>
      </c>
      <c r="AA6">
        <v>240116</v>
      </c>
      <c r="AB6">
        <v>0</v>
      </c>
      <c r="AC6">
        <v>158955</v>
      </c>
      <c r="AD6">
        <v>308707</v>
      </c>
      <c r="AE6">
        <v>0</v>
      </c>
      <c r="AF6">
        <v>141531</v>
      </c>
      <c r="AG6">
        <v>284011</v>
      </c>
      <c r="AH6">
        <v>0</v>
      </c>
      <c r="AI6">
        <v>171949</v>
      </c>
      <c r="AJ6">
        <v>347469</v>
      </c>
      <c r="AK6">
        <v>0</v>
      </c>
      <c r="AL6">
        <v>157917</v>
      </c>
      <c r="AM6">
        <v>294189</v>
      </c>
      <c r="AN6">
        <v>0</v>
      </c>
      <c r="AO6">
        <v>164353</v>
      </c>
      <c r="AP6">
        <v>338561</v>
      </c>
      <c r="AQ6">
        <v>0</v>
      </c>
      <c r="AR6">
        <v>141819</v>
      </c>
      <c r="AS6">
        <v>271854</v>
      </c>
      <c r="AT6">
        <v>0</v>
      </c>
      <c r="AU6">
        <v>160283</v>
      </c>
      <c r="AV6">
        <v>302934</v>
      </c>
      <c r="AW6">
        <v>0</v>
      </c>
      <c r="AX6">
        <v>169420</v>
      </c>
      <c r="AY6">
        <v>344874</v>
      </c>
      <c r="AZ6">
        <v>0</v>
      </c>
      <c r="BA6">
        <v>153975</v>
      </c>
      <c r="BB6">
        <v>302636</v>
      </c>
      <c r="BC6">
        <v>0</v>
      </c>
      <c r="BD6">
        <v>150870</v>
      </c>
      <c r="BE6">
        <v>290004</v>
      </c>
    </row>
    <row r="7" spans="1:59">
      <c r="A7">
        <v>2</v>
      </c>
      <c r="B7">
        <v>2019</v>
      </c>
      <c r="C7" t="s">
        <v>307</v>
      </c>
      <c r="D7">
        <v>118</v>
      </c>
      <c r="E7" t="str">
        <f>VLOOKUP(D7,'参）統計国名符号表'!$A$4:$B$285,2,FALSE)</f>
        <v>インドネシア</v>
      </c>
      <c r="F7" s="4">
        <f t="shared" si="0"/>
        <v>21.984259999999999</v>
      </c>
      <c r="G7" s="11">
        <v>6</v>
      </c>
      <c r="H7" s="12" t="str">
        <f t="shared" si="3"/>
        <v>インドネシア</v>
      </c>
      <c r="I7" s="13">
        <f t="shared" si="4"/>
        <v>21.984259999999999</v>
      </c>
      <c r="J7" s="14">
        <f t="shared" si="5"/>
        <v>1.6278419765914438E-2</v>
      </c>
      <c r="K7" s="14">
        <v>0</v>
      </c>
      <c r="L7" s="4"/>
      <c r="M7">
        <f t="shared" si="1"/>
        <v>1622444</v>
      </c>
      <c r="N7" s="4">
        <f t="shared" si="2"/>
        <v>16.224440000000001</v>
      </c>
      <c r="Q7" t="s">
        <v>309</v>
      </c>
      <c r="R7" t="s">
        <v>310</v>
      </c>
      <c r="S7">
        <v>0</v>
      </c>
      <c r="T7">
        <v>2278266</v>
      </c>
      <c r="U7">
        <v>2198426</v>
      </c>
      <c r="V7">
        <v>0</v>
      </c>
      <c r="W7">
        <v>218520</v>
      </c>
      <c r="X7">
        <v>197609</v>
      </c>
      <c r="Y7">
        <v>0</v>
      </c>
      <c r="Z7">
        <v>186222</v>
      </c>
      <c r="AA7">
        <v>183771</v>
      </c>
      <c r="AB7">
        <v>0</v>
      </c>
      <c r="AC7">
        <v>208380</v>
      </c>
      <c r="AD7">
        <v>194602</v>
      </c>
      <c r="AE7">
        <v>0</v>
      </c>
      <c r="AF7">
        <v>183295</v>
      </c>
      <c r="AG7">
        <v>180304</v>
      </c>
      <c r="AH7">
        <v>0</v>
      </c>
      <c r="AI7">
        <v>233767</v>
      </c>
      <c r="AJ7">
        <v>222986</v>
      </c>
      <c r="AK7">
        <v>0</v>
      </c>
      <c r="AL7">
        <v>112511</v>
      </c>
      <c r="AM7">
        <v>106573</v>
      </c>
      <c r="AN7">
        <v>0</v>
      </c>
      <c r="AO7">
        <v>231642</v>
      </c>
      <c r="AP7">
        <v>223891</v>
      </c>
      <c r="AQ7">
        <v>0</v>
      </c>
      <c r="AR7">
        <v>196760</v>
      </c>
      <c r="AS7">
        <v>176810</v>
      </c>
      <c r="AT7">
        <v>0</v>
      </c>
      <c r="AU7">
        <v>186402</v>
      </c>
      <c r="AV7">
        <v>173190</v>
      </c>
      <c r="AW7">
        <v>0</v>
      </c>
      <c r="AX7">
        <v>219632</v>
      </c>
      <c r="AY7">
        <v>219373</v>
      </c>
      <c r="AZ7">
        <v>0</v>
      </c>
      <c r="BA7">
        <v>162560</v>
      </c>
      <c r="BB7">
        <v>171158</v>
      </c>
      <c r="BC7">
        <v>0</v>
      </c>
      <c r="BD7">
        <v>138575</v>
      </c>
      <c r="BE7">
        <v>148159</v>
      </c>
    </row>
    <row r="8" spans="1:59">
      <c r="A8">
        <v>2</v>
      </c>
      <c r="B8">
        <v>2019</v>
      </c>
      <c r="C8" t="s">
        <v>307</v>
      </c>
      <c r="D8">
        <v>120</v>
      </c>
      <c r="E8" t="str">
        <f>VLOOKUP(D8,'参）統計国名符号表'!$A$4:$B$285,2,FALSE)</f>
        <v>カンボジア</v>
      </c>
      <c r="F8" s="4">
        <f t="shared" si="0"/>
        <v>15.165889999999999</v>
      </c>
      <c r="G8" s="11">
        <v>7</v>
      </c>
      <c r="H8" s="12" t="str">
        <f t="shared" si="3"/>
        <v>カンボジア</v>
      </c>
      <c r="I8" s="13">
        <f t="shared" si="4"/>
        <v>15.165889999999999</v>
      </c>
      <c r="J8" s="14">
        <f t="shared" si="5"/>
        <v>1.1229703594466411E-2</v>
      </c>
      <c r="K8" s="14">
        <v>0</v>
      </c>
      <c r="L8" s="4"/>
      <c r="M8">
        <f t="shared" si="1"/>
        <v>1080743</v>
      </c>
      <c r="N8" s="4">
        <f t="shared" si="2"/>
        <v>10.80743</v>
      </c>
      <c r="Q8" t="s">
        <v>309</v>
      </c>
      <c r="R8" t="s">
        <v>310</v>
      </c>
      <c r="S8">
        <v>0</v>
      </c>
      <c r="T8">
        <v>1216358</v>
      </c>
      <c r="U8">
        <v>1516589</v>
      </c>
      <c r="V8">
        <v>0</v>
      </c>
      <c r="W8">
        <v>71367</v>
      </c>
      <c r="X8">
        <v>74788</v>
      </c>
      <c r="Y8">
        <v>0</v>
      </c>
      <c r="Z8">
        <v>160524</v>
      </c>
      <c r="AA8">
        <v>224317</v>
      </c>
      <c r="AB8">
        <v>0</v>
      </c>
      <c r="AC8">
        <v>120496</v>
      </c>
      <c r="AD8">
        <v>136741</v>
      </c>
      <c r="AE8">
        <v>0</v>
      </c>
      <c r="AF8">
        <v>68572</v>
      </c>
      <c r="AG8">
        <v>101213</v>
      </c>
      <c r="AH8">
        <v>0</v>
      </c>
      <c r="AI8">
        <v>109201</v>
      </c>
      <c r="AJ8">
        <v>188931</v>
      </c>
      <c r="AK8">
        <v>0</v>
      </c>
      <c r="AL8">
        <v>50699</v>
      </c>
      <c r="AM8">
        <v>64630</v>
      </c>
      <c r="AN8">
        <v>0</v>
      </c>
      <c r="AO8">
        <v>95482</v>
      </c>
      <c r="AP8">
        <v>86406</v>
      </c>
      <c r="AQ8">
        <v>0</v>
      </c>
      <c r="AR8">
        <v>123528</v>
      </c>
      <c r="AS8">
        <v>141189</v>
      </c>
      <c r="AT8">
        <v>0</v>
      </c>
      <c r="AU8">
        <v>114333</v>
      </c>
      <c r="AV8">
        <v>146548</v>
      </c>
      <c r="AW8">
        <v>0</v>
      </c>
      <c r="AX8">
        <v>97005</v>
      </c>
      <c r="AY8">
        <v>110848</v>
      </c>
      <c r="AZ8">
        <v>0</v>
      </c>
      <c r="BA8">
        <v>110815</v>
      </c>
      <c r="BB8">
        <v>136099</v>
      </c>
      <c r="BC8">
        <v>0</v>
      </c>
      <c r="BD8">
        <v>94336</v>
      </c>
      <c r="BE8">
        <v>104879</v>
      </c>
    </row>
    <row r="9" spans="1:59">
      <c r="A9">
        <v>2</v>
      </c>
      <c r="B9">
        <v>2019</v>
      </c>
      <c r="C9" t="s">
        <v>307</v>
      </c>
      <c r="D9">
        <v>111</v>
      </c>
      <c r="E9" t="str">
        <f>VLOOKUP(D9,'参）統計国名符号表'!$A$4:$B$285,2,FALSE)</f>
        <v>タイ</v>
      </c>
      <c r="F9" s="4">
        <f t="shared" si="0"/>
        <v>13.079359999999999</v>
      </c>
      <c r="G9" s="11">
        <v>8</v>
      </c>
      <c r="H9" s="12" t="str">
        <f t="shared" si="3"/>
        <v>タイ</v>
      </c>
      <c r="I9" s="13">
        <f t="shared" si="4"/>
        <v>13.079359999999999</v>
      </c>
      <c r="J9" s="14">
        <f t="shared" si="5"/>
        <v>9.6847158989891262E-3</v>
      </c>
      <c r="K9" s="14">
        <v>4.7E-2</v>
      </c>
      <c r="L9" s="4"/>
      <c r="M9">
        <f t="shared" si="1"/>
        <v>976000</v>
      </c>
      <c r="N9" s="4">
        <f t="shared" si="2"/>
        <v>9.76</v>
      </c>
      <c r="Q9" t="s">
        <v>309</v>
      </c>
      <c r="R9" t="s">
        <v>310</v>
      </c>
      <c r="S9">
        <v>0</v>
      </c>
      <c r="T9">
        <v>482230</v>
      </c>
      <c r="U9">
        <v>1307936</v>
      </c>
      <c r="V9">
        <v>0</v>
      </c>
      <c r="W9">
        <v>45545</v>
      </c>
      <c r="X9">
        <v>100896</v>
      </c>
      <c r="Y9">
        <v>0</v>
      </c>
      <c r="Z9">
        <v>49019</v>
      </c>
      <c r="AA9">
        <v>130099</v>
      </c>
      <c r="AB9">
        <v>0</v>
      </c>
      <c r="AC9">
        <v>31448</v>
      </c>
      <c r="AD9">
        <v>100941</v>
      </c>
      <c r="AE9">
        <v>0</v>
      </c>
      <c r="AF9">
        <v>40766</v>
      </c>
      <c r="AG9">
        <v>129346</v>
      </c>
      <c r="AH9">
        <v>0</v>
      </c>
      <c r="AI9">
        <v>47633</v>
      </c>
      <c r="AJ9">
        <v>123007</v>
      </c>
      <c r="AK9">
        <v>0</v>
      </c>
      <c r="AL9">
        <v>37394</v>
      </c>
      <c r="AM9">
        <v>96850</v>
      </c>
      <c r="AN9">
        <v>0</v>
      </c>
      <c r="AO9">
        <v>40200</v>
      </c>
      <c r="AP9">
        <v>78118</v>
      </c>
      <c r="AQ9">
        <v>0</v>
      </c>
      <c r="AR9">
        <v>33698</v>
      </c>
      <c r="AS9">
        <v>111506</v>
      </c>
      <c r="AT9">
        <v>0</v>
      </c>
      <c r="AU9">
        <v>48956</v>
      </c>
      <c r="AV9">
        <v>118981</v>
      </c>
      <c r="AW9">
        <v>0</v>
      </c>
      <c r="AX9">
        <v>25916</v>
      </c>
      <c r="AY9">
        <v>96488</v>
      </c>
      <c r="AZ9">
        <v>0</v>
      </c>
      <c r="BA9">
        <v>39496</v>
      </c>
      <c r="BB9">
        <v>129425</v>
      </c>
      <c r="BC9">
        <v>0</v>
      </c>
      <c r="BD9">
        <v>42159</v>
      </c>
      <c r="BE9">
        <v>92279</v>
      </c>
    </row>
    <row r="10" spans="1:59">
      <c r="A10">
        <v>2</v>
      </c>
      <c r="B10">
        <v>2019</v>
      </c>
      <c r="C10" t="s">
        <v>307</v>
      </c>
      <c r="D10">
        <v>305</v>
      </c>
      <c r="E10" t="str">
        <f>VLOOKUP(D10,'参）統計国名符号表'!$A$4:$B$285,2,FALSE)</f>
        <v>メキシコ</v>
      </c>
      <c r="F10" s="4">
        <f t="shared" si="0"/>
        <v>7.1863200000000003</v>
      </c>
      <c r="G10" s="11">
        <v>9</v>
      </c>
      <c r="H10" s="12" t="str">
        <f t="shared" si="3"/>
        <v>メキシコ</v>
      </c>
      <c r="I10" s="13">
        <f t="shared" si="4"/>
        <v>7.1863200000000003</v>
      </c>
      <c r="J10" s="14">
        <f t="shared" si="5"/>
        <v>5.3211676686950697E-3</v>
      </c>
      <c r="K10" s="14">
        <v>4.7E-2</v>
      </c>
      <c r="L10" s="4"/>
      <c r="M10">
        <f t="shared" si="1"/>
        <v>568731</v>
      </c>
      <c r="N10" s="4">
        <f t="shared" si="2"/>
        <v>5.6873100000000001</v>
      </c>
      <c r="Q10" t="s">
        <v>309</v>
      </c>
      <c r="R10" t="s">
        <v>310</v>
      </c>
      <c r="S10">
        <v>0</v>
      </c>
      <c r="T10">
        <v>126870</v>
      </c>
      <c r="U10">
        <v>718632</v>
      </c>
      <c r="V10">
        <v>0</v>
      </c>
      <c r="W10">
        <v>16232</v>
      </c>
      <c r="X10">
        <v>73784</v>
      </c>
      <c r="Y10">
        <v>0</v>
      </c>
      <c r="Z10">
        <v>13815</v>
      </c>
      <c r="AA10">
        <v>56736</v>
      </c>
      <c r="AB10">
        <v>0</v>
      </c>
      <c r="AC10">
        <v>5691</v>
      </c>
      <c r="AD10">
        <v>19381</v>
      </c>
      <c r="AE10">
        <v>0</v>
      </c>
      <c r="AF10">
        <v>9617</v>
      </c>
      <c r="AG10">
        <v>27450</v>
      </c>
      <c r="AH10">
        <v>0</v>
      </c>
      <c r="AI10">
        <v>16856</v>
      </c>
      <c r="AJ10">
        <v>99677</v>
      </c>
      <c r="AK10">
        <v>0</v>
      </c>
      <c r="AL10">
        <v>9058</v>
      </c>
      <c r="AM10">
        <v>60140</v>
      </c>
      <c r="AN10">
        <v>0</v>
      </c>
      <c r="AO10">
        <v>10143</v>
      </c>
      <c r="AP10">
        <v>72861</v>
      </c>
      <c r="AQ10">
        <v>0</v>
      </c>
      <c r="AR10">
        <v>10649</v>
      </c>
      <c r="AS10">
        <v>72615</v>
      </c>
      <c r="AT10">
        <v>0</v>
      </c>
      <c r="AU10">
        <v>8500</v>
      </c>
      <c r="AV10">
        <v>57861</v>
      </c>
      <c r="AW10">
        <v>0</v>
      </c>
      <c r="AX10">
        <v>6423</v>
      </c>
      <c r="AY10">
        <v>46404</v>
      </c>
      <c r="AZ10">
        <v>0</v>
      </c>
      <c r="BA10">
        <v>13775</v>
      </c>
      <c r="BB10">
        <v>96456</v>
      </c>
      <c r="BC10">
        <v>0</v>
      </c>
      <c r="BD10">
        <v>6111</v>
      </c>
      <c r="BE10">
        <v>35267</v>
      </c>
    </row>
    <row r="11" spans="1:59">
      <c r="A11">
        <v>2</v>
      </c>
      <c r="B11">
        <v>2019</v>
      </c>
      <c r="C11" t="s">
        <v>307</v>
      </c>
      <c r="D11">
        <v>117</v>
      </c>
      <c r="E11" t="str">
        <f>VLOOKUP(D11,'参）統計国名符号表'!$A$4:$B$285,2,FALSE)</f>
        <v>フィリピン</v>
      </c>
      <c r="F11" s="4">
        <f t="shared" si="0"/>
        <v>6.3451500000000003</v>
      </c>
      <c r="G11" s="15">
        <v>10</v>
      </c>
      <c r="H11" s="15" t="str">
        <f t="shared" si="3"/>
        <v>フィリピン</v>
      </c>
      <c r="I11" s="16">
        <f t="shared" si="4"/>
        <v>6.3451500000000003</v>
      </c>
      <c r="J11" s="17">
        <f t="shared" si="5"/>
        <v>4.6983166673652882E-3</v>
      </c>
      <c r="K11" s="17">
        <v>0</v>
      </c>
      <c r="L11" s="4"/>
      <c r="M11">
        <f t="shared" si="1"/>
        <v>453498</v>
      </c>
      <c r="N11" s="4">
        <f t="shared" si="2"/>
        <v>4.53498</v>
      </c>
      <c r="Q11" t="s">
        <v>309</v>
      </c>
      <c r="R11" t="s">
        <v>310</v>
      </c>
      <c r="S11">
        <v>0</v>
      </c>
      <c r="T11">
        <v>387133</v>
      </c>
      <c r="U11">
        <v>634515</v>
      </c>
      <c r="V11">
        <v>0</v>
      </c>
      <c r="W11">
        <v>37089</v>
      </c>
      <c r="X11">
        <v>58802</v>
      </c>
      <c r="Y11">
        <v>0</v>
      </c>
      <c r="Z11">
        <v>41593</v>
      </c>
      <c r="AA11">
        <v>57398</v>
      </c>
      <c r="AB11">
        <v>0</v>
      </c>
      <c r="AC11">
        <v>45636</v>
      </c>
      <c r="AD11">
        <v>64817</v>
      </c>
      <c r="AE11">
        <v>0</v>
      </c>
      <c r="AF11">
        <v>14694</v>
      </c>
      <c r="AG11">
        <v>36566</v>
      </c>
      <c r="AH11">
        <v>0</v>
      </c>
      <c r="AI11">
        <v>18351</v>
      </c>
      <c r="AJ11">
        <v>28896</v>
      </c>
      <c r="AK11">
        <v>0</v>
      </c>
      <c r="AL11">
        <v>16584</v>
      </c>
      <c r="AM11">
        <v>33600</v>
      </c>
      <c r="AN11">
        <v>0</v>
      </c>
      <c r="AO11">
        <v>21189</v>
      </c>
      <c r="AP11">
        <v>34815</v>
      </c>
      <c r="AQ11">
        <v>0</v>
      </c>
      <c r="AR11">
        <v>19185</v>
      </c>
      <c r="AS11">
        <v>57612</v>
      </c>
      <c r="AT11">
        <v>0</v>
      </c>
      <c r="AU11">
        <v>38353</v>
      </c>
      <c r="AV11">
        <v>56489</v>
      </c>
      <c r="AW11">
        <v>0</v>
      </c>
      <c r="AX11">
        <v>37326</v>
      </c>
      <c r="AY11">
        <v>60944</v>
      </c>
      <c r="AZ11">
        <v>0</v>
      </c>
      <c r="BA11">
        <v>49308</v>
      </c>
      <c r="BB11">
        <v>65107</v>
      </c>
      <c r="BC11">
        <v>0</v>
      </c>
      <c r="BD11">
        <v>47825</v>
      </c>
      <c r="BE11">
        <v>79469</v>
      </c>
    </row>
    <row r="12" spans="1:59">
      <c r="A12">
        <v>2</v>
      </c>
      <c r="B12">
        <v>2019</v>
      </c>
      <c r="C12" t="s">
        <v>307</v>
      </c>
      <c r="D12">
        <v>213</v>
      </c>
      <c r="E12" t="str">
        <f>VLOOKUP(D12,'参）統計国名符号表'!$A$4:$B$285,2,FALSE)</f>
        <v>ドイツ</v>
      </c>
      <c r="F12" s="4">
        <f t="shared" si="0"/>
        <v>4.7941500000000001</v>
      </c>
      <c r="G12" s="11">
        <v>11</v>
      </c>
      <c r="H12" s="11"/>
      <c r="I12" s="11"/>
      <c r="J12" s="3">
        <f t="shared" si="5"/>
        <v>3.5498664099113965E-3</v>
      </c>
      <c r="K12" s="3"/>
      <c r="L12" s="4"/>
      <c r="M12">
        <f t="shared" si="1"/>
        <v>328679</v>
      </c>
      <c r="N12" s="4">
        <f t="shared" si="2"/>
        <v>3.2867899999999999</v>
      </c>
      <c r="Q12" t="s">
        <v>309</v>
      </c>
      <c r="R12" t="s">
        <v>310</v>
      </c>
      <c r="S12">
        <v>0</v>
      </c>
      <c r="T12">
        <v>60187</v>
      </c>
      <c r="U12">
        <v>479415</v>
      </c>
      <c r="V12">
        <v>0</v>
      </c>
      <c r="W12">
        <v>4283</v>
      </c>
      <c r="X12">
        <v>44992</v>
      </c>
      <c r="Y12">
        <v>0</v>
      </c>
      <c r="Z12">
        <v>5173</v>
      </c>
      <c r="AA12">
        <v>67297</v>
      </c>
      <c r="AB12">
        <v>0</v>
      </c>
      <c r="AC12">
        <v>3386</v>
      </c>
      <c r="AD12">
        <v>38447</v>
      </c>
      <c r="AE12">
        <v>0</v>
      </c>
      <c r="AF12">
        <v>10788</v>
      </c>
      <c r="AG12">
        <v>31825</v>
      </c>
      <c r="AH12">
        <v>0</v>
      </c>
      <c r="AI12">
        <v>6749</v>
      </c>
      <c r="AJ12">
        <v>37634</v>
      </c>
      <c r="AK12">
        <v>0</v>
      </c>
      <c r="AL12">
        <v>1726</v>
      </c>
      <c r="AM12">
        <v>16776</v>
      </c>
      <c r="AN12">
        <v>0</v>
      </c>
      <c r="AO12">
        <v>3770</v>
      </c>
      <c r="AP12">
        <v>66404</v>
      </c>
      <c r="AQ12">
        <v>0</v>
      </c>
      <c r="AR12">
        <v>5892</v>
      </c>
      <c r="AS12">
        <v>22516</v>
      </c>
      <c r="AT12">
        <v>0</v>
      </c>
      <c r="AU12">
        <v>3187</v>
      </c>
      <c r="AV12">
        <v>21812</v>
      </c>
      <c r="AW12">
        <v>0</v>
      </c>
      <c r="AX12">
        <v>3347</v>
      </c>
      <c r="AY12">
        <v>24644</v>
      </c>
      <c r="AZ12">
        <v>0</v>
      </c>
      <c r="BA12">
        <v>8945</v>
      </c>
      <c r="BB12">
        <v>78685</v>
      </c>
      <c r="BC12">
        <v>0</v>
      </c>
      <c r="BD12">
        <v>2941</v>
      </c>
      <c r="BE12">
        <v>28383</v>
      </c>
    </row>
    <row r="13" spans="1:59">
      <c r="A13">
        <v>2</v>
      </c>
      <c r="B13">
        <v>2019</v>
      </c>
      <c r="C13" t="s">
        <v>307</v>
      </c>
      <c r="D13">
        <v>112</v>
      </c>
      <c r="E13" t="str">
        <f>VLOOKUP(D13,'参）統計国名符号表'!$A$4:$B$285,2,FALSE)</f>
        <v>シンガポール</v>
      </c>
      <c r="F13" s="4">
        <f t="shared" si="0"/>
        <v>4.3727299999999998</v>
      </c>
      <c r="G13" s="11">
        <v>12</v>
      </c>
      <c r="H13" s="11"/>
      <c r="I13" s="11"/>
      <c r="J13" s="3">
        <f t="shared" si="5"/>
        <v>3.2378226268706361E-3</v>
      </c>
      <c r="K13" s="3"/>
      <c r="L13" s="4"/>
      <c r="M13">
        <f t="shared" si="1"/>
        <v>353880</v>
      </c>
      <c r="N13" s="4">
        <f t="shared" si="2"/>
        <v>3.5388000000000002</v>
      </c>
      <c r="Q13" t="s">
        <v>309</v>
      </c>
      <c r="R13" t="s">
        <v>310</v>
      </c>
      <c r="S13">
        <v>0</v>
      </c>
      <c r="T13">
        <v>101911</v>
      </c>
      <c r="U13">
        <v>437273</v>
      </c>
      <c r="V13">
        <v>0</v>
      </c>
      <c r="W13">
        <v>10052</v>
      </c>
      <c r="X13">
        <v>42214</v>
      </c>
      <c r="Y13">
        <v>0</v>
      </c>
      <c r="Z13">
        <v>2384</v>
      </c>
      <c r="AA13">
        <v>17363</v>
      </c>
      <c r="AB13">
        <v>0</v>
      </c>
      <c r="AC13">
        <v>4995</v>
      </c>
      <c r="AD13">
        <v>23816</v>
      </c>
      <c r="AE13">
        <v>0</v>
      </c>
      <c r="AF13">
        <v>5096</v>
      </c>
      <c r="AG13">
        <v>19667</v>
      </c>
      <c r="AH13">
        <v>0</v>
      </c>
      <c r="AI13">
        <v>6805</v>
      </c>
      <c r="AJ13">
        <v>38257</v>
      </c>
      <c r="AK13">
        <v>0</v>
      </c>
      <c r="AL13">
        <v>11363</v>
      </c>
      <c r="AM13">
        <v>44918</v>
      </c>
      <c r="AN13">
        <v>0</v>
      </c>
      <c r="AO13">
        <v>5828</v>
      </c>
      <c r="AP13">
        <v>21184</v>
      </c>
      <c r="AQ13">
        <v>0</v>
      </c>
      <c r="AR13">
        <v>7815</v>
      </c>
      <c r="AS13">
        <v>27218</v>
      </c>
      <c r="AT13">
        <v>0</v>
      </c>
      <c r="AU13">
        <v>3045</v>
      </c>
      <c r="AV13">
        <v>15004</v>
      </c>
      <c r="AW13">
        <v>0</v>
      </c>
      <c r="AX13">
        <v>21190</v>
      </c>
      <c r="AY13">
        <v>88229</v>
      </c>
      <c r="AZ13">
        <v>0</v>
      </c>
      <c r="BA13">
        <v>10900</v>
      </c>
      <c r="BB13">
        <v>48674</v>
      </c>
      <c r="BC13">
        <v>0</v>
      </c>
      <c r="BD13">
        <v>12438</v>
      </c>
      <c r="BE13">
        <v>50729</v>
      </c>
    </row>
    <row r="14" spans="1:59">
      <c r="A14">
        <v>2</v>
      </c>
      <c r="B14">
        <v>2019</v>
      </c>
      <c r="C14" t="s">
        <v>307</v>
      </c>
      <c r="D14">
        <v>220</v>
      </c>
      <c r="E14" t="str">
        <f>VLOOKUP(D14,'参）統計国名符号表'!$A$4:$B$285,2,FALSE)</f>
        <v>イタリア</v>
      </c>
      <c r="F14" s="4">
        <f t="shared" si="0"/>
        <v>3.1622300000000001</v>
      </c>
      <c r="G14" s="11">
        <v>13</v>
      </c>
      <c r="H14" s="11"/>
      <c r="I14" s="11"/>
      <c r="J14" s="3">
        <f t="shared" si="5"/>
        <v>2.3414982963432759E-3</v>
      </c>
      <c r="K14" s="3"/>
      <c r="L14" s="4"/>
      <c r="M14">
        <f t="shared" si="1"/>
        <v>206550</v>
      </c>
      <c r="N14" s="4">
        <f t="shared" si="2"/>
        <v>2.0655000000000001</v>
      </c>
      <c r="Q14" t="s">
        <v>309</v>
      </c>
      <c r="R14" t="s">
        <v>310</v>
      </c>
      <c r="S14">
        <v>0</v>
      </c>
      <c r="T14">
        <v>34892</v>
      </c>
      <c r="U14">
        <v>316223</v>
      </c>
      <c r="V14">
        <v>0</v>
      </c>
      <c r="W14">
        <v>4419</v>
      </c>
      <c r="X14">
        <v>57602</v>
      </c>
      <c r="Y14">
        <v>0</v>
      </c>
      <c r="Z14">
        <v>3192</v>
      </c>
      <c r="AA14">
        <v>30021</v>
      </c>
      <c r="AB14">
        <v>0</v>
      </c>
      <c r="AC14">
        <v>1230</v>
      </c>
      <c r="AD14">
        <v>22050</v>
      </c>
      <c r="AE14">
        <v>0</v>
      </c>
      <c r="AF14">
        <v>2629</v>
      </c>
      <c r="AG14">
        <v>11456</v>
      </c>
      <c r="AH14">
        <v>0</v>
      </c>
      <c r="AI14">
        <v>2084</v>
      </c>
      <c r="AJ14">
        <v>19532</v>
      </c>
      <c r="AK14">
        <v>0</v>
      </c>
      <c r="AL14">
        <v>2044</v>
      </c>
      <c r="AM14">
        <v>13078</v>
      </c>
      <c r="AN14">
        <v>0</v>
      </c>
      <c r="AO14">
        <v>5467</v>
      </c>
      <c r="AP14">
        <v>56321</v>
      </c>
      <c r="AQ14">
        <v>0</v>
      </c>
      <c r="AR14">
        <v>1356</v>
      </c>
      <c r="AS14">
        <v>14836</v>
      </c>
      <c r="AT14">
        <v>0</v>
      </c>
      <c r="AU14">
        <v>3350</v>
      </c>
      <c r="AV14">
        <v>15425</v>
      </c>
      <c r="AW14">
        <v>0</v>
      </c>
      <c r="AX14">
        <v>2838</v>
      </c>
      <c r="AY14">
        <v>25125</v>
      </c>
      <c r="AZ14">
        <v>0</v>
      </c>
      <c r="BA14">
        <v>3459</v>
      </c>
      <c r="BB14">
        <v>30756</v>
      </c>
      <c r="BC14">
        <v>0</v>
      </c>
      <c r="BD14">
        <v>2824</v>
      </c>
      <c r="BE14">
        <v>20021</v>
      </c>
    </row>
    <row r="15" spans="1:59">
      <c r="A15">
        <v>2</v>
      </c>
      <c r="B15">
        <v>2019</v>
      </c>
      <c r="C15" t="s">
        <v>307</v>
      </c>
      <c r="D15">
        <v>210</v>
      </c>
      <c r="E15" t="str">
        <f>VLOOKUP(D15,'参）統計国名符号表'!$A$4:$B$285,2,FALSE)</f>
        <v>フランス</v>
      </c>
      <c r="F15" s="4">
        <f t="shared" si="0"/>
        <v>2.69469</v>
      </c>
      <c r="G15" s="11">
        <v>14</v>
      </c>
      <c r="H15" s="11"/>
      <c r="I15" s="11"/>
      <c r="J15" s="3">
        <f t="shared" si="5"/>
        <v>1.9953045933323197E-3</v>
      </c>
      <c r="K15" s="3"/>
      <c r="L15" s="4"/>
      <c r="M15">
        <f t="shared" si="1"/>
        <v>200142</v>
      </c>
      <c r="N15" s="4">
        <f t="shared" si="2"/>
        <v>2.00142</v>
      </c>
      <c r="Q15" t="s">
        <v>309</v>
      </c>
      <c r="R15" t="s">
        <v>310</v>
      </c>
      <c r="S15">
        <v>0</v>
      </c>
      <c r="T15">
        <v>27286</v>
      </c>
      <c r="U15">
        <v>269469</v>
      </c>
      <c r="V15">
        <v>0</v>
      </c>
      <c r="W15">
        <v>6403</v>
      </c>
      <c r="X15">
        <v>27167</v>
      </c>
      <c r="Y15">
        <v>0</v>
      </c>
      <c r="Z15">
        <v>860</v>
      </c>
      <c r="AA15">
        <v>19745</v>
      </c>
      <c r="AB15">
        <v>0</v>
      </c>
      <c r="AC15">
        <v>594</v>
      </c>
      <c r="AD15">
        <v>22415</v>
      </c>
      <c r="AE15">
        <v>0</v>
      </c>
      <c r="AF15">
        <v>1963</v>
      </c>
      <c r="AG15">
        <v>28421</v>
      </c>
      <c r="AH15">
        <v>0</v>
      </c>
      <c r="AI15">
        <v>874</v>
      </c>
      <c r="AJ15">
        <v>20236</v>
      </c>
      <c r="AK15">
        <v>0</v>
      </c>
      <c r="AL15">
        <v>1543</v>
      </c>
      <c r="AM15">
        <v>18726</v>
      </c>
      <c r="AN15">
        <v>0</v>
      </c>
      <c r="AO15">
        <v>927</v>
      </c>
      <c r="AP15">
        <v>14926</v>
      </c>
      <c r="AQ15">
        <v>0</v>
      </c>
      <c r="AR15">
        <v>6793</v>
      </c>
      <c r="AS15">
        <v>32374</v>
      </c>
      <c r="AT15">
        <v>0</v>
      </c>
      <c r="AU15">
        <v>1226</v>
      </c>
      <c r="AV15">
        <v>21058</v>
      </c>
      <c r="AW15">
        <v>0</v>
      </c>
      <c r="AX15">
        <v>1279</v>
      </c>
      <c r="AY15">
        <v>16956</v>
      </c>
      <c r="AZ15">
        <v>0</v>
      </c>
      <c r="BA15">
        <v>1293</v>
      </c>
      <c r="BB15">
        <v>24318</v>
      </c>
      <c r="BC15">
        <v>0</v>
      </c>
      <c r="BD15">
        <v>3531</v>
      </c>
      <c r="BE15">
        <v>23127</v>
      </c>
    </row>
    <row r="16" spans="1:59">
      <c r="A16">
        <v>2</v>
      </c>
      <c r="B16">
        <v>2019</v>
      </c>
      <c r="C16" t="s">
        <v>307</v>
      </c>
      <c r="D16">
        <v>113</v>
      </c>
      <c r="E16" t="str">
        <f>VLOOKUP(D16,'参）統計国名符号表'!$A$4:$B$285,2,FALSE)</f>
        <v>マレーシア</v>
      </c>
      <c r="F16" s="4">
        <f t="shared" si="0"/>
        <v>2.53959</v>
      </c>
      <c r="G16" s="11">
        <v>15</v>
      </c>
      <c r="H16" s="11"/>
      <c r="I16" s="11"/>
      <c r="J16" s="3">
        <f t="shared" si="5"/>
        <v>1.8804595675869305E-3</v>
      </c>
      <c r="K16" s="3"/>
      <c r="L16" s="4"/>
      <c r="M16">
        <f t="shared" si="1"/>
        <v>204541</v>
      </c>
      <c r="N16" s="4">
        <f t="shared" si="2"/>
        <v>2.04541</v>
      </c>
      <c r="Q16" t="s">
        <v>309</v>
      </c>
      <c r="R16" t="s">
        <v>310</v>
      </c>
      <c r="S16">
        <v>0</v>
      </c>
      <c r="T16">
        <v>138394</v>
      </c>
      <c r="U16">
        <v>253959</v>
      </c>
      <c r="V16">
        <v>0</v>
      </c>
      <c r="W16">
        <v>12565</v>
      </c>
      <c r="X16">
        <v>19431</v>
      </c>
      <c r="Y16">
        <v>0</v>
      </c>
      <c r="Z16">
        <v>11206</v>
      </c>
      <c r="AA16">
        <v>19134</v>
      </c>
      <c r="AB16">
        <v>0</v>
      </c>
      <c r="AC16">
        <v>6950</v>
      </c>
      <c r="AD16">
        <v>10853</v>
      </c>
      <c r="AE16">
        <v>0</v>
      </c>
      <c r="AF16">
        <v>12543</v>
      </c>
      <c r="AG16">
        <v>21228</v>
      </c>
      <c r="AH16">
        <v>0</v>
      </c>
      <c r="AI16">
        <v>8091</v>
      </c>
      <c r="AJ16">
        <v>18831</v>
      </c>
      <c r="AK16">
        <v>0</v>
      </c>
      <c r="AL16">
        <v>5938</v>
      </c>
      <c r="AM16">
        <v>15350</v>
      </c>
      <c r="AN16">
        <v>0</v>
      </c>
      <c r="AO16">
        <v>10203</v>
      </c>
      <c r="AP16">
        <v>20827</v>
      </c>
      <c r="AQ16">
        <v>0</v>
      </c>
      <c r="AR16">
        <v>14977</v>
      </c>
      <c r="AS16">
        <v>27247</v>
      </c>
      <c r="AT16">
        <v>0</v>
      </c>
      <c r="AU16">
        <v>9180</v>
      </c>
      <c r="AV16">
        <v>16047</v>
      </c>
      <c r="AW16">
        <v>0</v>
      </c>
      <c r="AX16">
        <v>14804</v>
      </c>
      <c r="AY16">
        <v>31180</v>
      </c>
      <c r="AZ16">
        <v>0</v>
      </c>
      <c r="BA16">
        <v>15279</v>
      </c>
      <c r="BB16">
        <v>26656</v>
      </c>
      <c r="BC16">
        <v>0</v>
      </c>
      <c r="BD16">
        <v>16658</v>
      </c>
      <c r="BE16">
        <v>27175</v>
      </c>
    </row>
    <row r="17" spans="1:57">
      <c r="A17">
        <v>2</v>
      </c>
      <c r="B17">
        <v>2019</v>
      </c>
      <c r="C17" t="s">
        <v>307</v>
      </c>
      <c r="D17">
        <v>246</v>
      </c>
      <c r="E17" t="str">
        <f>VLOOKUP(D17,'参）統計国名符号表'!$A$4:$B$285,2,FALSE)</f>
        <v>スロバキア</v>
      </c>
      <c r="F17" s="4">
        <f t="shared" si="0"/>
        <v>2.4754200000000002</v>
      </c>
      <c r="G17" s="11">
        <v>16</v>
      </c>
      <c r="H17" s="11"/>
      <c r="I17" s="11"/>
      <c r="J17" s="3">
        <f t="shared" si="5"/>
        <v>1.8329443818868557E-3</v>
      </c>
      <c r="K17" s="3"/>
      <c r="L17" s="4"/>
      <c r="M17">
        <f t="shared" si="1"/>
        <v>192395</v>
      </c>
      <c r="N17" s="4">
        <f t="shared" si="2"/>
        <v>1.92395</v>
      </c>
      <c r="Q17" t="s">
        <v>309</v>
      </c>
      <c r="R17" t="s">
        <v>310</v>
      </c>
      <c r="S17">
        <v>0</v>
      </c>
      <c r="T17">
        <v>52069</v>
      </c>
      <c r="U17">
        <v>247542</v>
      </c>
      <c r="V17">
        <v>0</v>
      </c>
      <c r="W17">
        <v>7404</v>
      </c>
      <c r="X17">
        <v>27216</v>
      </c>
      <c r="Y17">
        <v>0</v>
      </c>
      <c r="Z17">
        <v>3082</v>
      </c>
      <c r="AA17">
        <v>12326</v>
      </c>
      <c r="AB17">
        <v>0</v>
      </c>
      <c r="AC17">
        <v>3970</v>
      </c>
      <c r="AD17">
        <v>15605</v>
      </c>
      <c r="AE17">
        <v>0</v>
      </c>
      <c r="AF17">
        <v>8311</v>
      </c>
      <c r="AG17">
        <v>33405</v>
      </c>
      <c r="AH17">
        <v>0</v>
      </c>
      <c r="AI17">
        <v>3221</v>
      </c>
      <c r="AJ17">
        <v>15856</v>
      </c>
      <c r="AK17">
        <v>0</v>
      </c>
      <c r="AL17">
        <v>8316</v>
      </c>
      <c r="AM17">
        <v>48196</v>
      </c>
      <c r="AN17">
        <v>0</v>
      </c>
      <c r="AO17">
        <v>4171</v>
      </c>
      <c r="AP17">
        <v>25804</v>
      </c>
      <c r="AQ17">
        <v>0</v>
      </c>
      <c r="AR17">
        <v>4095</v>
      </c>
      <c r="AS17">
        <v>23957</v>
      </c>
      <c r="AT17">
        <v>0</v>
      </c>
      <c r="AU17">
        <v>1370</v>
      </c>
      <c r="AV17">
        <v>7805</v>
      </c>
      <c r="AW17">
        <v>0</v>
      </c>
      <c r="AX17">
        <v>4349</v>
      </c>
      <c r="AY17">
        <v>18524</v>
      </c>
      <c r="AZ17">
        <v>0</v>
      </c>
      <c r="BA17">
        <v>3000</v>
      </c>
      <c r="BB17">
        <v>13082</v>
      </c>
      <c r="BC17">
        <v>0</v>
      </c>
      <c r="BD17">
        <v>780</v>
      </c>
      <c r="BE17">
        <v>5766</v>
      </c>
    </row>
    <row r="18" spans="1:57">
      <c r="A18">
        <v>2</v>
      </c>
      <c r="B18">
        <v>2019</v>
      </c>
      <c r="C18" t="s">
        <v>307</v>
      </c>
      <c r="D18">
        <v>123</v>
      </c>
      <c r="E18" t="str">
        <f>VLOOKUP(D18,'参）統計国名符号表'!$A$4:$B$285,2,FALSE)</f>
        <v>インド</v>
      </c>
      <c r="F18" s="4">
        <f t="shared" si="0"/>
        <v>2.0999400000000001</v>
      </c>
      <c r="G18" s="11">
        <v>17</v>
      </c>
      <c r="H18" s="11"/>
      <c r="I18" s="11"/>
      <c r="J18" s="3">
        <f t="shared" si="5"/>
        <v>1.5549172363879598E-3</v>
      </c>
      <c r="K18" s="3"/>
      <c r="L18" s="4"/>
      <c r="M18">
        <f t="shared" si="1"/>
        <v>152980</v>
      </c>
      <c r="N18" s="4">
        <f t="shared" si="2"/>
        <v>1.5298</v>
      </c>
      <c r="Q18" t="s">
        <v>309</v>
      </c>
      <c r="R18" t="s">
        <v>310</v>
      </c>
      <c r="S18">
        <v>0</v>
      </c>
      <c r="T18">
        <v>182603</v>
      </c>
      <c r="U18">
        <v>209994</v>
      </c>
      <c r="V18">
        <v>0</v>
      </c>
      <c r="W18">
        <v>18274</v>
      </c>
      <c r="X18">
        <v>20289</v>
      </c>
      <c r="Y18">
        <v>0</v>
      </c>
      <c r="Z18">
        <v>13603</v>
      </c>
      <c r="AA18">
        <v>17769</v>
      </c>
      <c r="AB18">
        <v>0</v>
      </c>
      <c r="AC18">
        <v>15150</v>
      </c>
      <c r="AD18">
        <v>18956</v>
      </c>
      <c r="AE18">
        <v>0</v>
      </c>
      <c r="AF18">
        <v>9117</v>
      </c>
      <c r="AG18">
        <v>11383</v>
      </c>
      <c r="AH18">
        <v>0</v>
      </c>
      <c r="AI18">
        <v>27665</v>
      </c>
      <c r="AJ18">
        <v>24572</v>
      </c>
      <c r="AK18">
        <v>0</v>
      </c>
      <c r="AL18">
        <v>17153</v>
      </c>
      <c r="AM18">
        <v>20619</v>
      </c>
      <c r="AN18">
        <v>0</v>
      </c>
      <c r="AO18">
        <v>15590</v>
      </c>
      <c r="AP18">
        <v>23481</v>
      </c>
      <c r="AQ18">
        <v>0</v>
      </c>
      <c r="AR18">
        <v>21580</v>
      </c>
      <c r="AS18">
        <v>21420</v>
      </c>
      <c r="AT18">
        <v>0</v>
      </c>
      <c r="AU18">
        <v>7903</v>
      </c>
      <c r="AV18">
        <v>16944</v>
      </c>
      <c r="AW18">
        <v>0</v>
      </c>
      <c r="AX18">
        <v>19282</v>
      </c>
      <c r="AY18">
        <v>12183</v>
      </c>
      <c r="AZ18">
        <v>0</v>
      </c>
      <c r="BA18">
        <v>5935</v>
      </c>
      <c r="BB18">
        <v>7989</v>
      </c>
      <c r="BC18">
        <v>0</v>
      </c>
      <c r="BD18">
        <v>11351</v>
      </c>
      <c r="BE18">
        <v>14389</v>
      </c>
    </row>
    <row r="19" spans="1:57">
      <c r="A19">
        <v>2</v>
      </c>
      <c r="B19">
        <v>2019</v>
      </c>
      <c r="C19" t="s">
        <v>307</v>
      </c>
      <c r="D19">
        <v>207</v>
      </c>
      <c r="E19" t="str">
        <f>VLOOKUP(D19,'参）統計国名符号表'!$A$4:$B$285,2,FALSE)</f>
        <v>オランダ</v>
      </c>
      <c r="F19" s="4">
        <f t="shared" si="0"/>
        <v>1.91079</v>
      </c>
      <c r="G19" s="11">
        <v>18</v>
      </c>
      <c r="H19" s="11"/>
      <c r="I19" s="11"/>
      <c r="J19" s="3">
        <f t="shared" si="5"/>
        <v>1.4148596179499174E-3</v>
      </c>
      <c r="K19" s="3"/>
      <c r="L19" s="4"/>
      <c r="M19">
        <f t="shared" si="1"/>
        <v>135987</v>
      </c>
      <c r="N19" s="4">
        <f t="shared" si="2"/>
        <v>1.3598699999999999</v>
      </c>
      <c r="Q19" t="s">
        <v>309</v>
      </c>
      <c r="R19" t="s">
        <v>310</v>
      </c>
      <c r="S19">
        <v>0</v>
      </c>
      <c r="T19">
        <v>42573</v>
      </c>
      <c r="U19">
        <v>191079</v>
      </c>
      <c r="V19">
        <v>0</v>
      </c>
      <c r="W19">
        <v>3267</v>
      </c>
      <c r="X19">
        <v>24341</v>
      </c>
      <c r="Y19">
        <v>0</v>
      </c>
      <c r="Z19">
        <v>5942</v>
      </c>
      <c r="AA19">
        <v>24548</v>
      </c>
      <c r="AB19">
        <v>0</v>
      </c>
      <c r="AC19">
        <v>349</v>
      </c>
      <c r="AD19">
        <v>6203</v>
      </c>
      <c r="AE19">
        <v>0</v>
      </c>
      <c r="AF19">
        <v>353</v>
      </c>
      <c r="AG19">
        <v>2937</v>
      </c>
      <c r="AH19">
        <v>0</v>
      </c>
      <c r="AI19">
        <v>7272</v>
      </c>
      <c r="AJ19">
        <v>27652</v>
      </c>
      <c r="AK19">
        <v>0</v>
      </c>
      <c r="AL19">
        <v>18</v>
      </c>
      <c r="AM19">
        <v>740</v>
      </c>
      <c r="AN19">
        <v>0</v>
      </c>
      <c r="AO19">
        <v>8733</v>
      </c>
      <c r="AP19">
        <v>33907</v>
      </c>
      <c r="AQ19">
        <v>0</v>
      </c>
      <c r="AR19">
        <v>9967</v>
      </c>
      <c r="AS19">
        <v>28537</v>
      </c>
      <c r="AT19">
        <v>0</v>
      </c>
      <c r="AU19">
        <v>3128</v>
      </c>
      <c r="AV19">
        <v>20745</v>
      </c>
      <c r="AW19">
        <v>0</v>
      </c>
      <c r="AX19">
        <v>2690</v>
      </c>
      <c r="AY19">
        <v>13188</v>
      </c>
      <c r="AZ19">
        <v>0</v>
      </c>
      <c r="BA19">
        <v>803</v>
      </c>
      <c r="BB19">
        <v>7431</v>
      </c>
      <c r="BC19">
        <v>0</v>
      </c>
      <c r="BD19">
        <v>51</v>
      </c>
      <c r="BE19">
        <v>850</v>
      </c>
    </row>
    <row r="20" spans="1:57">
      <c r="A20">
        <v>2</v>
      </c>
      <c r="B20">
        <v>2019</v>
      </c>
      <c r="C20" t="s">
        <v>307</v>
      </c>
      <c r="D20">
        <v>121</v>
      </c>
      <c r="E20" t="str">
        <f>VLOOKUP(D20,'参）統計国名符号表'!$A$4:$B$285,2,FALSE)</f>
        <v>ラオス</v>
      </c>
      <c r="F20" s="4">
        <f t="shared" si="0"/>
        <v>1.81775</v>
      </c>
      <c r="G20" s="11">
        <v>19</v>
      </c>
      <c r="H20" s="11"/>
      <c r="I20" s="11"/>
      <c r="J20" s="3">
        <f t="shared" si="5"/>
        <v>1.3459674116613875E-3</v>
      </c>
      <c r="K20" s="3"/>
      <c r="L20" s="4"/>
      <c r="M20">
        <f t="shared" si="1"/>
        <v>134245</v>
      </c>
      <c r="N20" s="4">
        <f t="shared" si="2"/>
        <v>1.3424499999999999</v>
      </c>
      <c r="Q20" t="s">
        <v>309</v>
      </c>
      <c r="R20" t="s">
        <v>310</v>
      </c>
      <c r="S20">
        <v>0</v>
      </c>
      <c r="T20">
        <v>67599</v>
      </c>
      <c r="U20">
        <v>181775</v>
      </c>
      <c r="V20">
        <v>0</v>
      </c>
      <c r="W20">
        <v>4160</v>
      </c>
      <c r="X20">
        <v>12841</v>
      </c>
      <c r="Y20">
        <v>0</v>
      </c>
      <c r="Z20">
        <v>8185</v>
      </c>
      <c r="AA20">
        <v>23286</v>
      </c>
      <c r="AB20">
        <v>0</v>
      </c>
      <c r="AC20">
        <v>2659</v>
      </c>
      <c r="AD20">
        <v>11403</v>
      </c>
      <c r="AE20">
        <v>0</v>
      </c>
      <c r="AF20">
        <v>10505</v>
      </c>
      <c r="AG20">
        <v>22102</v>
      </c>
      <c r="AH20">
        <v>0</v>
      </c>
      <c r="AI20">
        <v>3785</v>
      </c>
      <c r="AJ20">
        <v>15217</v>
      </c>
      <c r="AK20">
        <v>0</v>
      </c>
      <c r="AL20">
        <v>5406</v>
      </c>
      <c r="AM20">
        <v>20427</v>
      </c>
      <c r="AN20">
        <v>0</v>
      </c>
      <c r="AO20">
        <v>7309</v>
      </c>
      <c r="AP20">
        <v>20532</v>
      </c>
      <c r="AQ20">
        <v>0</v>
      </c>
      <c r="AR20">
        <v>9946</v>
      </c>
      <c r="AS20">
        <v>17729</v>
      </c>
      <c r="AT20">
        <v>0</v>
      </c>
      <c r="AU20">
        <v>3128</v>
      </c>
      <c r="AV20">
        <v>7204</v>
      </c>
      <c r="AW20">
        <v>0</v>
      </c>
      <c r="AX20">
        <v>5304</v>
      </c>
      <c r="AY20">
        <v>16197</v>
      </c>
      <c r="AZ20">
        <v>0</v>
      </c>
      <c r="BA20">
        <v>3111</v>
      </c>
      <c r="BB20">
        <v>5359</v>
      </c>
      <c r="BC20">
        <v>0</v>
      </c>
      <c r="BD20">
        <v>4101</v>
      </c>
      <c r="BE20">
        <v>9478</v>
      </c>
    </row>
    <row r="21" spans="1:57">
      <c r="A21">
        <v>2</v>
      </c>
      <c r="B21">
        <v>2019</v>
      </c>
      <c r="C21" t="s">
        <v>307</v>
      </c>
      <c r="D21">
        <v>205</v>
      </c>
      <c r="E21" t="str">
        <f>VLOOKUP(D21,'参）統計国名符号表'!$A$4:$B$285,2,FALSE)</f>
        <v>英国</v>
      </c>
      <c r="F21" s="4">
        <f t="shared" si="0"/>
        <v>1.4463200000000001</v>
      </c>
      <c r="G21" s="11">
        <v>20</v>
      </c>
      <c r="H21" s="11"/>
      <c r="I21" s="11"/>
      <c r="J21" s="3">
        <f t="shared" si="5"/>
        <v>1.070939120799944E-3</v>
      </c>
      <c r="K21" s="3"/>
      <c r="L21" s="4"/>
      <c r="M21">
        <f t="shared" si="1"/>
        <v>115899</v>
      </c>
      <c r="N21" s="4">
        <f t="shared" si="2"/>
        <v>1.15899</v>
      </c>
      <c r="Q21" t="s">
        <v>309</v>
      </c>
      <c r="R21" t="s">
        <v>310</v>
      </c>
      <c r="S21">
        <v>0</v>
      </c>
      <c r="T21">
        <v>27058</v>
      </c>
      <c r="U21">
        <v>144632</v>
      </c>
      <c r="V21">
        <v>0</v>
      </c>
      <c r="W21">
        <v>565</v>
      </c>
      <c r="X21">
        <v>4712</v>
      </c>
      <c r="Y21">
        <v>0</v>
      </c>
      <c r="Z21">
        <v>1316</v>
      </c>
      <c r="AA21">
        <v>5830</v>
      </c>
      <c r="AB21">
        <v>0</v>
      </c>
      <c r="AC21">
        <v>4074</v>
      </c>
      <c r="AD21">
        <v>18191</v>
      </c>
      <c r="AE21">
        <v>0</v>
      </c>
      <c r="AF21">
        <v>2155</v>
      </c>
      <c r="AG21">
        <v>10767</v>
      </c>
      <c r="AH21">
        <v>0</v>
      </c>
      <c r="AI21">
        <v>3349</v>
      </c>
      <c r="AJ21">
        <v>15060</v>
      </c>
      <c r="AK21">
        <v>0</v>
      </c>
      <c r="AL21">
        <v>1598</v>
      </c>
      <c r="AM21">
        <v>6966</v>
      </c>
      <c r="AN21">
        <v>0</v>
      </c>
      <c r="AO21">
        <v>3624</v>
      </c>
      <c r="AP21">
        <v>20662</v>
      </c>
      <c r="AQ21">
        <v>0</v>
      </c>
      <c r="AR21">
        <v>678</v>
      </c>
      <c r="AS21">
        <v>6281</v>
      </c>
      <c r="AT21">
        <v>0</v>
      </c>
      <c r="AU21">
        <v>2487</v>
      </c>
      <c r="AV21">
        <v>19221</v>
      </c>
      <c r="AW21">
        <v>0</v>
      </c>
      <c r="AX21">
        <v>3717</v>
      </c>
      <c r="AY21">
        <v>17521</v>
      </c>
      <c r="AZ21">
        <v>0</v>
      </c>
      <c r="BA21">
        <v>304</v>
      </c>
      <c r="BB21">
        <v>2732</v>
      </c>
      <c r="BC21">
        <v>0</v>
      </c>
      <c r="BD21">
        <v>3191</v>
      </c>
      <c r="BE21">
        <v>16689</v>
      </c>
    </row>
    <row r="22" spans="1:57">
      <c r="A22">
        <v>2</v>
      </c>
      <c r="B22">
        <v>2019</v>
      </c>
      <c r="C22" t="s">
        <v>307</v>
      </c>
      <c r="D22">
        <v>231</v>
      </c>
      <c r="E22" t="str">
        <f>VLOOKUP(D22,'参）統計国名符号表'!$A$4:$B$285,2,FALSE)</f>
        <v>ルーマニア</v>
      </c>
      <c r="F22" s="4">
        <f t="shared" si="0"/>
        <v>1.11233</v>
      </c>
      <c r="G22" s="11">
        <v>21</v>
      </c>
      <c r="H22" s="11"/>
      <c r="I22" s="11"/>
      <c r="J22" s="3">
        <f t="shared" si="5"/>
        <v>8.2363357503139115E-4</v>
      </c>
      <c r="K22" s="3"/>
      <c r="L22" s="4"/>
      <c r="M22">
        <f t="shared" si="1"/>
        <v>84615</v>
      </c>
      <c r="N22" s="4">
        <f t="shared" si="2"/>
        <v>0.84614999999999996</v>
      </c>
      <c r="Q22" t="s">
        <v>309</v>
      </c>
      <c r="R22" t="s">
        <v>310</v>
      </c>
      <c r="S22">
        <v>0</v>
      </c>
      <c r="T22">
        <v>19641</v>
      </c>
      <c r="U22">
        <v>111233</v>
      </c>
      <c r="V22">
        <v>0</v>
      </c>
      <c r="W22">
        <v>2971</v>
      </c>
      <c r="X22">
        <v>15870</v>
      </c>
      <c r="Y22">
        <v>0</v>
      </c>
      <c r="Z22">
        <v>743</v>
      </c>
      <c r="AA22">
        <v>9645</v>
      </c>
      <c r="AB22">
        <v>0</v>
      </c>
      <c r="AC22">
        <v>175</v>
      </c>
      <c r="AD22">
        <v>1103</v>
      </c>
      <c r="AE22">
        <v>0</v>
      </c>
      <c r="AF22">
        <v>2871</v>
      </c>
      <c r="AG22">
        <v>16274</v>
      </c>
      <c r="AH22">
        <v>0</v>
      </c>
      <c r="AI22">
        <v>920</v>
      </c>
      <c r="AJ22">
        <v>1301</v>
      </c>
      <c r="AK22">
        <v>0</v>
      </c>
      <c r="AL22">
        <v>2481</v>
      </c>
      <c r="AM22">
        <v>6774</v>
      </c>
      <c r="AN22">
        <v>0</v>
      </c>
      <c r="AO22">
        <v>1271</v>
      </c>
      <c r="AP22">
        <v>7059</v>
      </c>
      <c r="AQ22">
        <v>0</v>
      </c>
      <c r="AR22">
        <v>1081</v>
      </c>
      <c r="AS22">
        <v>6584</v>
      </c>
      <c r="AT22">
        <v>0</v>
      </c>
      <c r="AU22">
        <v>1748</v>
      </c>
      <c r="AV22">
        <v>12288</v>
      </c>
      <c r="AW22">
        <v>0</v>
      </c>
      <c r="AX22">
        <v>1760</v>
      </c>
      <c r="AY22">
        <v>12436</v>
      </c>
      <c r="AZ22">
        <v>0</v>
      </c>
      <c r="BA22">
        <v>1334</v>
      </c>
      <c r="BB22">
        <v>7620</v>
      </c>
      <c r="BC22">
        <v>0</v>
      </c>
      <c r="BD22">
        <v>2286</v>
      </c>
      <c r="BE22">
        <v>14279</v>
      </c>
    </row>
    <row r="23" spans="1:57">
      <c r="A23">
        <v>2</v>
      </c>
      <c r="B23">
        <v>2019</v>
      </c>
      <c r="C23" t="s">
        <v>307</v>
      </c>
      <c r="D23">
        <v>302</v>
      </c>
      <c r="E23" t="str">
        <f>VLOOKUP(D23,'参）統計国名符号表'!$A$4:$B$285,2,FALSE)</f>
        <v>カナダ</v>
      </c>
      <c r="F23" s="4">
        <f t="shared" si="0"/>
        <v>1.01745</v>
      </c>
      <c r="G23" s="4"/>
      <c r="H23" s="4"/>
      <c r="I23" s="4"/>
      <c r="J23" s="3">
        <f t="shared" si="5"/>
        <v>7.53378926142142E-4</v>
      </c>
      <c r="K23" s="3"/>
      <c r="L23" s="4"/>
      <c r="M23">
        <f t="shared" si="1"/>
        <v>77628</v>
      </c>
      <c r="N23" s="4">
        <f t="shared" si="2"/>
        <v>0.77627999999999997</v>
      </c>
      <c r="Q23" t="s">
        <v>309</v>
      </c>
      <c r="R23" t="s">
        <v>310</v>
      </c>
      <c r="S23">
        <v>0</v>
      </c>
      <c r="T23">
        <v>419654</v>
      </c>
      <c r="U23">
        <v>101745</v>
      </c>
      <c r="V23">
        <v>0</v>
      </c>
      <c r="W23">
        <v>31403</v>
      </c>
      <c r="X23">
        <v>8600</v>
      </c>
      <c r="Y23">
        <v>0</v>
      </c>
      <c r="Z23">
        <v>12366</v>
      </c>
      <c r="AA23">
        <v>3304</v>
      </c>
      <c r="AB23">
        <v>0</v>
      </c>
      <c r="AC23">
        <v>38410</v>
      </c>
      <c r="AD23">
        <v>12213</v>
      </c>
      <c r="AE23">
        <v>0</v>
      </c>
      <c r="AF23">
        <v>582</v>
      </c>
      <c r="AG23">
        <v>4578</v>
      </c>
      <c r="AH23">
        <v>0</v>
      </c>
      <c r="AI23">
        <v>26213</v>
      </c>
      <c r="AJ23">
        <v>9389</v>
      </c>
      <c r="AK23">
        <v>0</v>
      </c>
      <c r="AL23">
        <v>1562</v>
      </c>
      <c r="AM23">
        <v>8707</v>
      </c>
      <c r="AN23">
        <v>0</v>
      </c>
      <c r="AO23">
        <v>38049</v>
      </c>
      <c r="AP23">
        <v>5368</v>
      </c>
      <c r="AQ23">
        <v>0</v>
      </c>
      <c r="AR23">
        <v>81006</v>
      </c>
      <c r="AS23">
        <v>14012</v>
      </c>
      <c r="AT23">
        <v>0</v>
      </c>
      <c r="AU23">
        <v>19424</v>
      </c>
      <c r="AV23">
        <v>7896</v>
      </c>
      <c r="AW23">
        <v>0</v>
      </c>
      <c r="AX23">
        <v>113389</v>
      </c>
      <c r="AY23">
        <v>16763</v>
      </c>
      <c r="AZ23">
        <v>0</v>
      </c>
      <c r="BA23">
        <v>41852</v>
      </c>
      <c r="BB23">
        <v>8318</v>
      </c>
      <c r="BC23">
        <v>0</v>
      </c>
      <c r="BD23">
        <v>15398</v>
      </c>
      <c r="BE23">
        <v>2597</v>
      </c>
    </row>
    <row r="24" spans="1:57">
      <c r="A24">
        <v>2</v>
      </c>
      <c r="B24">
        <v>2019</v>
      </c>
      <c r="C24" t="s">
        <v>307</v>
      </c>
      <c r="D24">
        <v>127</v>
      </c>
      <c r="E24" t="str">
        <f>VLOOKUP(D24,'参）統計国名符号表'!$A$4:$B$285,2,FALSE)</f>
        <v>バングラデシュ</v>
      </c>
      <c r="F24" s="4">
        <f t="shared" si="0"/>
        <v>0.73604000000000003</v>
      </c>
      <c r="G24" s="4"/>
      <c r="H24" s="4"/>
      <c r="I24" s="4"/>
      <c r="J24" s="3">
        <f t="shared" si="5"/>
        <v>5.4500665860500485E-4</v>
      </c>
      <c r="K24" s="3"/>
      <c r="L24" s="4"/>
      <c r="M24">
        <f t="shared" si="1"/>
        <v>52119</v>
      </c>
      <c r="N24" s="4">
        <f t="shared" si="2"/>
        <v>0.52119000000000004</v>
      </c>
      <c r="Q24" t="s">
        <v>309</v>
      </c>
      <c r="R24" t="s">
        <v>310</v>
      </c>
      <c r="S24">
        <v>0</v>
      </c>
      <c r="T24">
        <v>77055</v>
      </c>
      <c r="U24">
        <v>73604</v>
      </c>
      <c r="V24">
        <v>0</v>
      </c>
      <c r="W24">
        <v>5600</v>
      </c>
      <c r="X24">
        <v>8399</v>
      </c>
      <c r="Y24">
        <v>0</v>
      </c>
      <c r="Z24">
        <v>4061</v>
      </c>
      <c r="AA24">
        <v>3272</v>
      </c>
      <c r="AB24">
        <v>0</v>
      </c>
      <c r="AC24">
        <v>11221</v>
      </c>
      <c r="AD24">
        <v>9814</v>
      </c>
      <c r="AE24">
        <v>0</v>
      </c>
      <c r="AF24">
        <v>7529</v>
      </c>
      <c r="AG24">
        <v>6525</v>
      </c>
      <c r="AH24">
        <v>0</v>
      </c>
      <c r="AI24">
        <v>5313</v>
      </c>
      <c r="AJ24">
        <v>8124</v>
      </c>
      <c r="AK24">
        <v>0</v>
      </c>
      <c r="AL24">
        <v>9675</v>
      </c>
      <c r="AM24">
        <v>9148</v>
      </c>
      <c r="AN24">
        <v>0</v>
      </c>
      <c r="AO24">
        <v>391</v>
      </c>
      <c r="AP24">
        <v>1868</v>
      </c>
      <c r="AQ24">
        <v>0</v>
      </c>
      <c r="AR24">
        <v>7803</v>
      </c>
      <c r="AS24">
        <v>6983</v>
      </c>
      <c r="AT24">
        <v>0</v>
      </c>
      <c r="AU24">
        <v>3612</v>
      </c>
      <c r="AV24">
        <v>4857</v>
      </c>
      <c r="AW24">
        <v>0</v>
      </c>
      <c r="AX24">
        <v>6037</v>
      </c>
      <c r="AY24">
        <v>5343</v>
      </c>
      <c r="AZ24">
        <v>0</v>
      </c>
      <c r="BA24">
        <v>3455</v>
      </c>
      <c r="BB24">
        <v>3826</v>
      </c>
      <c r="BC24">
        <v>0</v>
      </c>
      <c r="BD24">
        <v>12358</v>
      </c>
      <c r="BE24">
        <v>5445</v>
      </c>
    </row>
    <row r="25" spans="1:57">
      <c r="A25">
        <v>2</v>
      </c>
      <c r="B25">
        <v>2019</v>
      </c>
      <c r="C25" t="s">
        <v>307</v>
      </c>
      <c r="D25">
        <v>125</v>
      </c>
      <c r="E25" t="str">
        <f>VLOOKUP(D25,'参）統計国名符号表'!$A$4:$B$285,2,FALSE)</f>
        <v>スリランカ</v>
      </c>
      <c r="F25" s="4">
        <f t="shared" si="0"/>
        <v>0.69416999999999995</v>
      </c>
      <c r="G25" s="4"/>
      <c r="H25" s="4"/>
      <c r="I25" s="4"/>
      <c r="J25" s="3">
        <f t="shared" si="5"/>
        <v>5.1400368485929597E-4</v>
      </c>
      <c r="K25" s="3"/>
      <c r="L25" s="4"/>
      <c r="M25">
        <f t="shared" si="1"/>
        <v>46669</v>
      </c>
      <c r="N25" s="4">
        <f t="shared" si="2"/>
        <v>0.46668999999999999</v>
      </c>
      <c r="Q25" t="s">
        <v>309</v>
      </c>
      <c r="R25" t="s">
        <v>310</v>
      </c>
      <c r="S25">
        <v>0</v>
      </c>
      <c r="T25">
        <v>97359</v>
      </c>
      <c r="U25">
        <v>69417</v>
      </c>
      <c r="V25">
        <v>0</v>
      </c>
      <c r="W25">
        <v>4820</v>
      </c>
      <c r="X25">
        <v>3880</v>
      </c>
      <c r="Y25">
        <v>0</v>
      </c>
      <c r="Z25">
        <v>8860</v>
      </c>
      <c r="AA25">
        <v>6169</v>
      </c>
      <c r="AB25">
        <v>0</v>
      </c>
      <c r="AC25">
        <v>20084</v>
      </c>
      <c r="AD25">
        <v>12699</v>
      </c>
      <c r="AE25">
        <v>0</v>
      </c>
      <c r="AF25">
        <v>2489</v>
      </c>
      <c r="AG25">
        <v>1863</v>
      </c>
      <c r="AH25">
        <v>0</v>
      </c>
      <c r="AI25">
        <v>9950</v>
      </c>
      <c r="AJ25">
        <v>5896</v>
      </c>
      <c r="AK25">
        <v>0</v>
      </c>
      <c r="AL25">
        <v>8198</v>
      </c>
      <c r="AM25">
        <v>5775</v>
      </c>
      <c r="AN25">
        <v>0</v>
      </c>
      <c r="AO25">
        <v>5534</v>
      </c>
      <c r="AP25">
        <v>3784</v>
      </c>
      <c r="AQ25">
        <v>0</v>
      </c>
      <c r="AR25">
        <v>7056</v>
      </c>
      <c r="AS25">
        <v>5680</v>
      </c>
      <c r="AT25">
        <v>0</v>
      </c>
      <c r="AU25">
        <v>2077</v>
      </c>
      <c r="AV25">
        <v>1924</v>
      </c>
      <c r="AW25">
        <v>0</v>
      </c>
      <c r="AX25">
        <v>13060</v>
      </c>
      <c r="AY25">
        <v>9642</v>
      </c>
      <c r="AZ25">
        <v>0</v>
      </c>
      <c r="BA25">
        <v>5220</v>
      </c>
      <c r="BB25">
        <v>4517</v>
      </c>
      <c r="BC25">
        <v>0</v>
      </c>
      <c r="BD25">
        <v>10011</v>
      </c>
      <c r="BE25">
        <v>7588</v>
      </c>
    </row>
    <row r="26" spans="1:57">
      <c r="A26">
        <v>2</v>
      </c>
      <c r="B26">
        <v>2019</v>
      </c>
      <c r="C26" t="s">
        <v>307</v>
      </c>
      <c r="D26">
        <v>122</v>
      </c>
      <c r="E26" t="str">
        <f>VLOOKUP(D26,'参）統計国名符号表'!$A$4:$B$285,2,FALSE)</f>
        <v>ミャンマー</v>
      </c>
      <c r="F26" s="4">
        <f t="shared" si="0"/>
        <v>0.59645999999999999</v>
      </c>
      <c r="G26" s="4"/>
      <c r="H26" s="4"/>
      <c r="I26" s="4"/>
      <c r="J26" s="3">
        <f t="shared" si="5"/>
        <v>4.4165354001350632E-4</v>
      </c>
      <c r="K26" s="3"/>
      <c r="L26" s="4"/>
      <c r="M26">
        <f t="shared" si="1"/>
        <v>46310</v>
      </c>
      <c r="N26" s="4">
        <f t="shared" si="2"/>
        <v>0.46310000000000001</v>
      </c>
      <c r="Q26" t="s">
        <v>309</v>
      </c>
      <c r="R26" t="s">
        <v>310</v>
      </c>
      <c r="S26">
        <v>0</v>
      </c>
      <c r="T26">
        <v>25938</v>
      </c>
      <c r="U26">
        <v>59646</v>
      </c>
      <c r="V26">
        <v>0</v>
      </c>
      <c r="W26">
        <v>1953</v>
      </c>
      <c r="X26">
        <v>6049</v>
      </c>
      <c r="Y26">
        <v>0</v>
      </c>
      <c r="Z26">
        <v>1214</v>
      </c>
      <c r="AA26">
        <v>2373</v>
      </c>
      <c r="AB26">
        <v>0</v>
      </c>
      <c r="AC26">
        <v>2450</v>
      </c>
      <c r="AD26">
        <v>4914</v>
      </c>
      <c r="AE26">
        <v>0</v>
      </c>
      <c r="AF26">
        <v>2746</v>
      </c>
      <c r="AG26">
        <v>7459</v>
      </c>
      <c r="AH26">
        <v>0</v>
      </c>
      <c r="AI26">
        <v>116</v>
      </c>
      <c r="AJ26">
        <v>391</v>
      </c>
      <c r="AK26">
        <v>0</v>
      </c>
      <c r="AL26">
        <v>174</v>
      </c>
      <c r="AM26">
        <v>553</v>
      </c>
      <c r="AN26">
        <v>0</v>
      </c>
      <c r="AO26">
        <v>3042</v>
      </c>
      <c r="AP26">
        <v>2694</v>
      </c>
      <c r="AQ26">
        <v>0</v>
      </c>
      <c r="AR26">
        <v>455</v>
      </c>
      <c r="AS26">
        <v>4942</v>
      </c>
      <c r="AT26">
        <v>0</v>
      </c>
      <c r="AU26">
        <v>3295</v>
      </c>
      <c r="AV26">
        <v>9815</v>
      </c>
      <c r="AW26">
        <v>0</v>
      </c>
      <c r="AX26">
        <v>3543</v>
      </c>
      <c r="AY26">
        <v>3022</v>
      </c>
      <c r="AZ26">
        <v>0</v>
      </c>
      <c r="BA26">
        <v>3499</v>
      </c>
      <c r="BB26">
        <v>8920</v>
      </c>
      <c r="BC26">
        <v>0</v>
      </c>
      <c r="BD26">
        <v>3451</v>
      </c>
      <c r="BE26">
        <v>8514</v>
      </c>
    </row>
    <row r="27" spans="1:57">
      <c r="A27">
        <v>2</v>
      </c>
      <c r="B27">
        <v>2019</v>
      </c>
      <c r="C27" t="s">
        <v>307</v>
      </c>
      <c r="D27">
        <v>218</v>
      </c>
      <c r="E27" t="str">
        <f>VLOOKUP(D27,'参）統計国名符号表'!$A$4:$B$285,2,FALSE)</f>
        <v>スペイン</v>
      </c>
      <c r="F27" s="4">
        <f t="shared" si="0"/>
        <v>0.58892</v>
      </c>
      <c r="G27" s="4"/>
      <c r="H27" s="4"/>
      <c r="I27" s="4"/>
      <c r="J27" s="3">
        <f t="shared" si="5"/>
        <v>4.3607048718229916E-4</v>
      </c>
      <c r="K27" s="3"/>
      <c r="L27" s="4"/>
      <c r="M27">
        <f t="shared" si="1"/>
        <v>45855</v>
      </c>
      <c r="N27" s="4">
        <f t="shared" si="2"/>
        <v>0.45855000000000001</v>
      </c>
      <c r="Q27" t="s">
        <v>309</v>
      </c>
      <c r="R27" t="s">
        <v>310</v>
      </c>
      <c r="S27">
        <v>0</v>
      </c>
      <c r="T27">
        <v>23255</v>
      </c>
      <c r="U27">
        <v>58892</v>
      </c>
      <c r="V27">
        <v>0</v>
      </c>
      <c r="W27">
        <v>2815</v>
      </c>
      <c r="X27">
        <v>7470</v>
      </c>
      <c r="Y27">
        <v>0</v>
      </c>
      <c r="Z27">
        <v>472</v>
      </c>
      <c r="AA27">
        <v>626</v>
      </c>
      <c r="AB27">
        <v>0</v>
      </c>
      <c r="AC27">
        <v>2805</v>
      </c>
      <c r="AD27">
        <v>4941</v>
      </c>
      <c r="AE27">
        <v>0</v>
      </c>
      <c r="AF27">
        <v>176</v>
      </c>
      <c r="AG27">
        <v>890</v>
      </c>
      <c r="AH27">
        <v>0</v>
      </c>
      <c r="AI27">
        <v>1291</v>
      </c>
      <c r="AJ27">
        <v>3452</v>
      </c>
      <c r="AK27">
        <v>0</v>
      </c>
      <c r="AL27">
        <v>316</v>
      </c>
      <c r="AM27">
        <v>2893</v>
      </c>
      <c r="AN27">
        <v>0</v>
      </c>
      <c r="AO27">
        <v>4451</v>
      </c>
      <c r="AP27">
        <v>10988</v>
      </c>
      <c r="AQ27">
        <v>0</v>
      </c>
      <c r="AR27">
        <v>1670</v>
      </c>
      <c r="AS27">
        <v>5276</v>
      </c>
      <c r="AT27">
        <v>0</v>
      </c>
      <c r="AU27">
        <v>2730</v>
      </c>
      <c r="AV27">
        <v>2727</v>
      </c>
      <c r="AW27">
        <v>0</v>
      </c>
      <c r="AX27">
        <v>1654</v>
      </c>
      <c r="AY27">
        <v>9676</v>
      </c>
      <c r="AZ27">
        <v>0</v>
      </c>
      <c r="BA27">
        <v>1390</v>
      </c>
      <c r="BB27">
        <v>1189</v>
      </c>
      <c r="BC27">
        <v>0</v>
      </c>
      <c r="BD27">
        <v>3485</v>
      </c>
      <c r="BE27">
        <v>8764</v>
      </c>
    </row>
    <row r="28" spans="1:57">
      <c r="A28">
        <v>2</v>
      </c>
      <c r="B28">
        <v>2019</v>
      </c>
      <c r="C28" t="s">
        <v>307</v>
      </c>
      <c r="D28">
        <v>131</v>
      </c>
      <c r="E28" t="str">
        <f>VLOOKUP(D28,'参）統計国名符号表'!$A$4:$B$285,2,FALSE)</f>
        <v>ネパール</v>
      </c>
      <c r="F28" s="4">
        <f t="shared" si="0"/>
        <v>0.47954000000000002</v>
      </c>
      <c r="G28" s="4"/>
      <c r="H28" s="4"/>
      <c r="I28" s="4"/>
      <c r="J28" s="3">
        <f t="shared" si="5"/>
        <v>3.5507919823303633E-4</v>
      </c>
      <c r="K28" s="3"/>
      <c r="L28" s="4"/>
      <c r="M28">
        <f t="shared" si="1"/>
        <v>36353</v>
      </c>
      <c r="N28" s="4">
        <f t="shared" si="2"/>
        <v>0.36353000000000002</v>
      </c>
      <c r="Q28" t="s">
        <v>309</v>
      </c>
      <c r="R28" t="s">
        <v>310</v>
      </c>
      <c r="S28">
        <v>0</v>
      </c>
      <c r="T28">
        <v>12014</v>
      </c>
      <c r="U28">
        <v>47954</v>
      </c>
      <c r="V28">
        <v>0</v>
      </c>
      <c r="W28">
        <v>1035</v>
      </c>
      <c r="X28">
        <v>3600</v>
      </c>
      <c r="Y28">
        <v>0</v>
      </c>
      <c r="Z28">
        <v>532</v>
      </c>
      <c r="AA28">
        <v>1999</v>
      </c>
      <c r="AB28">
        <v>0</v>
      </c>
      <c r="AC28">
        <v>1816</v>
      </c>
      <c r="AD28">
        <v>6002</v>
      </c>
      <c r="AE28">
        <v>0</v>
      </c>
      <c r="AF28">
        <v>1116</v>
      </c>
      <c r="AG28">
        <v>3702</v>
      </c>
      <c r="AH28">
        <v>0</v>
      </c>
      <c r="AI28">
        <v>360</v>
      </c>
      <c r="AJ28">
        <v>580</v>
      </c>
      <c r="AK28">
        <v>0</v>
      </c>
      <c r="AL28">
        <v>344</v>
      </c>
      <c r="AM28">
        <v>1012</v>
      </c>
      <c r="AN28">
        <v>0</v>
      </c>
      <c r="AO28">
        <v>406</v>
      </c>
      <c r="AP28">
        <v>2514</v>
      </c>
      <c r="AQ28">
        <v>0</v>
      </c>
      <c r="AR28">
        <v>1688</v>
      </c>
      <c r="AS28">
        <v>7155</v>
      </c>
      <c r="AT28">
        <v>0</v>
      </c>
      <c r="AU28">
        <v>2311</v>
      </c>
      <c r="AV28">
        <v>12429</v>
      </c>
      <c r="AW28">
        <v>0</v>
      </c>
      <c r="AX28">
        <v>891</v>
      </c>
      <c r="AY28">
        <v>4473</v>
      </c>
      <c r="AZ28">
        <v>0</v>
      </c>
      <c r="BA28">
        <v>966</v>
      </c>
      <c r="BB28">
        <v>2681</v>
      </c>
      <c r="BC28">
        <v>0</v>
      </c>
      <c r="BD28">
        <v>549</v>
      </c>
      <c r="BE28">
        <v>1807</v>
      </c>
    </row>
    <row r="29" spans="1:57">
      <c r="A29">
        <v>2</v>
      </c>
      <c r="B29">
        <v>2019</v>
      </c>
      <c r="C29" t="s">
        <v>307</v>
      </c>
      <c r="D29">
        <v>208</v>
      </c>
      <c r="E29" t="str">
        <f>VLOOKUP(D29,'参）統計国名符号表'!$A$4:$B$285,2,FALSE)</f>
        <v>ベルギー</v>
      </c>
      <c r="F29" s="4">
        <f t="shared" si="0"/>
        <v>0.46562999999999999</v>
      </c>
      <c r="G29" s="4"/>
      <c r="H29" s="4"/>
      <c r="I29" s="4"/>
      <c r="J29" s="3">
        <f t="shared" si="5"/>
        <v>3.4477942835477475E-4</v>
      </c>
      <c r="K29" s="3"/>
      <c r="L29" s="4"/>
      <c r="M29">
        <f t="shared" si="1"/>
        <v>39046</v>
      </c>
      <c r="N29" s="4">
        <f t="shared" si="2"/>
        <v>0.39045999999999997</v>
      </c>
      <c r="Q29" t="s">
        <v>309</v>
      </c>
      <c r="R29" t="s">
        <v>310</v>
      </c>
      <c r="S29">
        <v>0</v>
      </c>
      <c r="T29">
        <v>19966</v>
      </c>
      <c r="U29">
        <v>46563</v>
      </c>
      <c r="V29">
        <v>0</v>
      </c>
      <c r="W29">
        <v>358</v>
      </c>
      <c r="X29">
        <v>1668</v>
      </c>
      <c r="Y29">
        <v>0</v>
      </c>
      <c r="Z29">
        <v>869</v>
      </c>
      <c r="AA29">
        <v>1956</v>
      </c>
      <c r="AB29">
        <v>0</v>
      </c>
      <c r="AC29">
        <v>1050</v>
      </c>
      <c r="AD29">
        <v>3893</v>
      </c>
      <c r="AE29">
        <v>0</v>
      </c>
      <c r="AF29">
        <v>752</v>
      </c>
      <c r="AG29">
        <v>2752</v>
      </c>
      <c r="AH29">
        <v>0</v>
      </c>
      <c r="AI29">
        <v>1008</v>
      </c>
      <c r="AJ29">
        <v>2753</v>
      </c>
      <c r="AK29">
        <v>0</v>
      </c>
      <c r="AL29">
        <v>2068</v>
      </c>
      <c r="AM29">
        <v>2681</v>
      </c>
      <c r="AN29">
        <v>0</v>
      </c>
      <c r="AO29">
        <v>7308</v>
      </c>
      <c r="AP29">
        <v>14338</v>
      </c>
      <c r="AQ29">
        <v>0</v>
      </c>
      <c r="AR29">
        <v>3864</v>
      </c>
      <c r="AS29">
        <v>10378</v>
      </c>
      <c r="AT29">
        <v>0</v>
      </c>
      <c r="AU29">
        <v>1423</v>
      </c>
      <c r="AV29">
        <v>1614</v>
      </c>
      <c r="AW29">
        <v>0</v>
      </c>
      <c r="AX29">
        <v>640</v>
      </c>
      <c r="AY29">
        <v>1726</v>
      </c>
      <c r="AZ29">
        <v>0</v>
      </c>
      <c r="BA29">
        <v>295</v>
      </c>
      <c r="BB29">
        <v>895</v>
      </c>
      <c r="BC29">
        <v>0</v>
      </c>
      <c r="BD29">
        <v>331</v>
      </c>
      <c r="BE29">
        <v>1909</v>
      </c>
    </row>
    <row r="30" spans="1:57">
      <c r="A30">
        <v>2</v>
      </c>
      <c r="B30">
        <v>2019</v>
      </c>
      <c r="C30" t="s">
        <v>307</v>
      </c>
      <c r="D30">
        <v>234</v>
      </c>
      <c r="E30" t="str">
        <f>VLOOKUP(D30,'参）統計国名符号表'!$A$4:$B$285,2,FALSE)</f>
        <v>トルコ</v>
      </c>
      <c r="F30" s="4">
        <f t="shared" si="0"/>
        <v>0.45019999999999999</v>
      </c>
      <c r="G30" s="4"/>
      <c r="H30" s="4"/>
      <c r="I30" s="4"/>
      <c r="J30" s="3">
        <f t="shared" si="5"/>
        <v>3.3335416241504973E-4</v>
      </c>
      <c r="K30" s="3"/>
      <c r="L30" s="4"/>
      <c r="M30">
        <f t="shared" si="1"/>
        <v>36316</v>
      </c>
      <c r="N30" s="4">
        <f t="shared" si="2"/>
        <v>0.36315999999999998</v>
      </c>
      <c r="Q30" t="s">
        <v>309</v>
      </c>
      <c r="R30" t="s">
        <v>310</v>
      </c>
      <c r="S30">
        <v>0</v>
      </c>
      <c r="T30">
        <v>7021</v>
      </c>
      <c r="U30">
        <v>45020</v>
      </c>
      <c r="V30">
        <v>0</v>
      </c>
      <c r="W30">
        <v>150</v>
      </c>
      <c r="X30">
        <v>1349</v>
      </c>
      <c r="Y30">
        <v>0</v>
      </c>
      <c r="Z30">
        <v>564</v>
      </c>
      <c r="AA30">
        <v>3678</v>
      </c>
      <c r="AB30">
        <v>0</v>
      </c>
      <c r="AC30">
        <v>442</v>
      </c>
      <c r="AD30">
        <v>3677</v>
      </c>
      <c r="AE30">
        <v>0</v>
      </c>
      <c r="AF30">
        <v>583</v>
      </c>
      <c r="AG30">
        <v>3002</v>
      </c>
      <c r="AH30">
        <v>0</v>
      </c>
      <c r="AI30">
        <v>718</v>
      </c>
      <c r="AJ30">
        <v>3582</v>
      </c>
      <c r="AK30">
        <v>0</v>
      </c>
      <c r="AL30">
        <v>68</v>
      </c>
      <c r="AM30">
        <v>556</v>
      </c>
      <c r="AN30">
        <v>0</v>
      </c>
      <c r="AO30">
        <v>280</v>
      </c>
      <c r="AP30">
        <v>3089</v>
      </c>
      <c r="AQ30">
        <v>0</v>
      </c>
      <c r="AR30">
        <v>401</v>
      </c>
      <c r="AS30">
        <v>1919</v>
      </c>
      <c r="AT30">
        <v>0</v>
      </c>
      <c r="AU30">
        <v>692</v>
      </c>
      <c r="AV30">
        <v>4098</v>
      </c>
      <c r="AW30">
        <v>0</v>
      </c>
      <c r="AX30">
        <v>1410</v>
      </c>
      <c r="AY30">
        <v>10000</v>
      </c>
      <c r="AZ30">
        <v>0</v>
      </c>
      <c r="BA30">
        <v>1283</v>
      </c>
      <c r="BB30">
        <v>6770</v>
      </c>
      <c r="BC30">
        <v>0</v>
      </c>
      <c r="BD30">
        <v>430</v>
      </c>
      <c r="BE30">
        <v>3300</v>
      </c>
    </row>
    <row r="31" spans="1:57">
      <c r="A31">
        <v>2</v>
      </c>
      <c r="B31">
        <v>2019</v>
      </c>
      <c r="C31" t="s">
        <v>307</v>
      </c>
      <c r="D31">
        <v>245</v>
      </c>
      <c r="E31" t="str">
        <f>VLOOKUP(D31,'参）統計国名符号表'!$A$4:$B$285,2,FALSE)</f>
        <v>チェコ</v>
      </c>
      <c r="F31" s="4">
        <f t="shared" si="0"/>
        <v>0.35363</v>
      </c>
      <c r="G31" s="4"/>
      <c r="H31" s="4"/>
      <c r="I31" s="4"/>
      <c r="J31" s="3">
        <f t="shared" si="5"/>
        <v>2.618481396153577E-4</v>
      </c>
      <c r="K31" s="3"/>
      <c r="L31" s="4"/>
      <c r="M31">
        <f t="shared" si="1"/>
        <v>27706</v>
      </c>
      <c r="N31" s="4">
        <f t="shared" si="2"/>
        <v>0.27705999999999997</v>
      </c>
      <c r="Q31" t="s">
        <v>309</v>
      </c>
      <c r="R31" t="s">
        <v>310</v>
      </c>
      <c r="S31">
        <v>0</v>
      </c>
      <c r="T31">
        <v>14640</v>
      </c>
      <c r="U31">
        <v>35363</v>
      </c>
      <c r="V31">
        <v>0</v>
      </c>
      <c r="W31">
        <v>173</v>
      </c>
      <c r="X31">
        <v>888</v>
      </c>
      <c r="Y31">
        <v>0</v>
      </c>
      <c r="Z31">
        <v>285</v>
      </c>
      <c r="AA31">
        <v>1496</v>
      </c>
      <c r="AB31">
        <v>0</v>
      </c>
      <c r="AC31">
        <v>1093</v>
      </c>
      <c r="AD31">
        <v>5273</v>
      </c>
      <c r="AE31">
        <v>0</v>
      </c>
      <c r="AF31">
        <v>526</v>
      </c>
      <c r="AG31">
        <v>2488</v>
      </c>
      <c r="AH31">
        <v>0</v>
      </c>
      <c r="AI31">
        <v>179</v>
      </c>
      <c r="AJ31">
        <v>758</v>
      </c>
      <c r="AK31">
        <v>0</v>
      </c>
      <c r="AL31">
        <v>1132</v>
      </c>
      <c r="AM31">
        <v>5551</v>
      </c>
      <c r="AN31">
        <v>0</v>
      </c>
      <c r="AO31">
        <v>463</v>
      </c>
      <c r="AP31">
        <v>1742</v>
      </c>
      <c r="AQ31">
        <v>0</v>
      </c>
      <c r="AR31">
        <v>1085</v>
      </c>
      <c r="AS31">
        <v>4816</v>
      </c>
      <c r="AT31">
        <v>0</v>
      </c>
      <c r="AU31">
        <v>499</v>
      </c>
      <c r="AV31">
        <v>2323</v>
      </c>
      <c r="AW31">
        <v>0</v>
      </c>
      <c r="AX31">
        <v>371</v>
      </c>
      <c r="AY31">
        <v>1587</v>
      </c>
      <c r="AZ31">
        <v>0</v>
      </c>
      <c r="BA31">
        <v>209</v>
      </c>
      <c r="BB31">
        <v>707</v>
      </c>
      <c r="BC31">
        <v>0</v>
      </c>
      <c r="BD31">
        <v>8625</v>
      </c>
      <c r="BE31">
        <v>7734</v>
      </c>
    </row>
    <row r="32" spans="1:57">
      <c r="A32">
        <v>2</v>
      </c>
      <c r="B32">
        <v>2019</v>
      </c>
      <c r="C32" t="s">
        <v>307</v>
      </c>
      <c r="D32">
        <v>215</v>
      </c>
      <c r="E32" t="str">
        <f>VLOOKUP(D32,'参）統計国名符号表'!$A$4:$B$285,2,FALSE)</f>
        <v>スイス</v>
      </c>
      <c r="F32" s="4">
        <f t="shared" si="0"/>
        <v>0.33323999999999998</v>
      </c>
      <c r="G32" s="4"/>
      <c r="H32" s="4"/>
      <c r="I32" s="4"/>
      <c r="J32" s="3">
        <f t="shared" si="5"/>
        <v>2.4675020231717273E-4</v>
      </c>
      <c r="K32" s="3"/>
      <c r="L32" s="4"/>
      <c r="M32">
        <f t="shared" si="1"/>
        <v>18617</v>
      </c>
      <c r="N32" s="4">
        <f t="shared" si="2"/>
        <v>0.18617</v>
      </c>
      <c r="Q32" t="s">
        <v>309</v>
      </c>
      <c r="R32" t="s">
        <v>310</v>
      </c>
      <c r="S32">
        <v>0</v>
      </c>
      <c r="T32">
        <v>2544</v>
      </c>
      <c r="U32">
        <v>33324</v>
      </c>
      <c r="V32">
        <v>0</v>
      </c>
      <c r="W32">
        <v>49</v>
      </c>
      <c r="X32">
        <v>2741</v>
      </c>
      <c r="Y32">
        <v>0</v>
      </c>
      <c r="Z32">
        <v>454</v>
      </c>
      <c r="AA32">
        <v>2795</v>
      </c>
      <c r="AB32">
        <v>0</v>
      </c>
      <c r="AC32">
        <v>331</v>
      </c>
      <c r="AD32">
        <v>9171</v>
      </c>
      <c r="AE32">
        <v>0</v>
      </c>
      <c r="AF32">
        <v>8</v>
      </c>
      <c r="AG32">
        <v>383</v>
      </c>
      <c r="AH32">
        <v>0</v>
      </c>
      <c r="AI32">
        <v>62</v>
      </c>
      <c r="AJ32">
        <v>786</v>
      </c>
      <c r="AK32">
        <v>0</v>
      </c>
      <c r="AL32">
        <v>60</v>
      </c>
      <c r="AM32">
        <v>2477</v>
      </c>
      <c r="AN32">
        <v>0</v>
      </c>
      <c r="AO32">
        <v>352</v>
      </c>
      <c r="AP32">
        <v>4991</v>
      </c>
      <c r="AQ32">
        <v>0</v>
      </c>
      <c r="AR32">
        <v>55</v>
      </c>
      <c r="AS32">
        <v>1280</v>
      </c>
      <c r="AT32">
        <v>0</v>
      </c>
      <c r="AU32">
        <v>263</v>
      </c>
      <c r="AV32">
        <v>2023</v>
      </c>
      <c r="AW32">
        <v>0</v>
      </c>
      <c r="AX32">
        <v>489</v>
      </c>
      <c r="AY32">
        <v>3523</v>
      </c>
      <c r="AZ32">
        <v>0</v>
      </c>
      <c r="BA32">
        <v>7</v>
      </c>
      <c r="BB32">
        <v>344</v>
      </c>
      <c r="BC32">
        <v>0</v>
      </c>
      <c r="BD32">
        <v>414</v>
      </c>
      <c r="BE32">
        <v>2810</v>
      </c>
    </row>
    <row r="33" spans="1:57">
      <c r="A33">
        <v>2</v>
      </c>
      <c r="B33">
        <v>2019</v>
      </c>
      <c r="C33" t="s">
        <v>307</v>
      </c>
      <c r="D33">
        <v>206</v>
      </c>
      <c r="E33" t="str">
        <f>VLOOKUP(D33,'参）統計国名符号表'!$A$4:$B$285,2,FALSE)</f>
        <v>アイルランド</v>
      </c>
      <c r="F33" s="4">
        <f t="shared" si="0"/>
        <v>0.31435000000000002</v>
      </c>
      <c r="G33" s="4"/>
      <c r="H33" s="4"/>
      <c r="I33" s="4"/>
      <c r="J33" s="3">
        <f t="shared" si="5"/>
        <v>2.3276295192174785E-4</v>
      </c>
      <c r="K33" s="3"/>
      <c r="L33" s="4"/>
      <c r="M33">
        <f t="shared" si="1"/>
        <v>20144</v>
      </c>
      <c r="N33" s="4">
        <f t="shared" si="2"/>
        <v>0.20144000000000001</v>
      </c>
      <c r="Q33" t="s">
        <v>309</v>
      </c>
      <c r="R33" t="s">
        <v>310</v>
      </c>
      <c r="S33">
        <v>0</v>
      </c>
      <c r="T33">
        <v>1273</v>
      </c>
      <c r="U33">
        <v>31435</v>
      </c>
      <c r="V33">
        <v>0</v>
      </c>
      <c r="W33">
        <v>0</v>
      </c>
      <c r="X33">
        <v>0</v>
      </c>
      <c r="Y33">
        <v>0</v>
      </c>
      <c r="Z33">
        <v>14</v>
      </c>
      <c r="AA33">
        <v>921</v>
      </c>
      <c r="AB33">
        <v>0</v>
      </c>
      <c r="AC33">
        <v>198</v>
      </c>
      <c r="AD33">
        <v>10370</v>
      </c>
      <c r="AE33">
        <v>0</v>
      </c>
      <c r="AF33">
        <v>0</v>
      </c>
      <c r="AG33">
        <v>0</v>
      </c>
      <c r="AH33">
        <v>0</v>
      </c>
      <c r="AI33">
        <v>204</v>
      </c>
      <c r="AJ33">
        <v>5680</v>
      </c>
      <c r="AK33">
        <v>0</v>
      </c>
      <c r="AL33">
        <v>93</v>
      </c>
      <c r="AM33">
        <v>2369</v>
      </c>
      <c r="AN33">
        <v>0</v>
      </c>
      <c r="AO33">
        <v>72</v>
      </c>
      <c r="AP33">
        <v>1889</v>
      </c>
      <c r="AQ33">
        <v>0</v>
      </c>
      <c r="AR33">
        <v>140</v>
      </c>
      <c r="AS33">
        <v>2312</v>
      </c>
      <c r="AT33">
        <v>0</v>
      </c>
      <c r="AU33">
        <v>126</v>
      </c>
      <c r="AV33">
        <v>1572</v>
      </c>
      <c r="AW33">
        <v>0</v>
      </c>
      <c r="AX33">
        <v>64</v>
      </c>
      <c r="AY33">
        <v>1884</v>
      </c>
      <c r="AZ33">
        <v>0</v>
      </c>
      <c r="BA33">
        <v>362</v>
      </c>
      <c r="BB33">
        <v>4438</v>
      </c>
      <c r="BC33">
        <v>0</v>
      </c>
      <c r="BD33">
        <v>0</v>
      </c>
      <c r="BE33">
        <v>0</v>
      </c>
    </row>
    <row r="34" spans="1:57">
      <c r="A34">
        <v>2</v>
      </c>
      <c r="B34">
        <v>2019</v>
      </c>
      <c r="C34" t="s">
        <v>307</v>
      </c>
      <c r="D34">
        <v>223</v>
      </c>
      <c r="E34" t="str">
        <f>VLOOKUP(D34,'参）統計国名符号表'!$A$4:$B$285,2,FALSE)</f>
        <v>ポーランド</v>
      </c>
      <c r="F34" s="4">
        <f t="shared" ref="F34:F65" si="6">U34/100000</f>
        <v>0.23218</v>
      </c>
      <c r="G34" s="4"/>
      <c r="H34" s="4"/>
      <c r="I34" s="4"/>
      <c r="J34" s="3">
        <f t="shared" si="5"/>
        <v>1.7191952338855228E-4</v>
      </c>
      <c r="K34" s="3"/>
      <c r="L34" s="4"/>
      <c r="M34">
        <f t="shared" ref="M34:M65" si="7">U34-X34-AA34-AD34</f>
        <v>19524</v>
      </c>
      <c r="N34" s="4">
        <f t="shared" ref="N34:N65" si="8">M34/100000</f>
        <v>0.19524</v>
      </c>
      <c r="Q34" t="s">
        <v>309</v>
      </c>
      <c r="R34" t="s">
        <v>310</v>
      </c>
      <c r="S34">
        <v>0</v>
      </c>
      <c r="T34">
        <v>5807</v>
      </c>
      <c r="U34">
        <v>23218</v>
      </c>
      <c r="V34">
        <v>0</v>
      </c>
      <c r="W34">
        <v>297</v>
      </c>
      <c r="X34">
        <v>2006</v>
      </c>
      <c r="Y34">
        <v>0</v>
      </c>
      <c r="Z34">
        <v>15</v>
      </c>
      <c r="AA34">
        <v>360</v>
      </c>
      <c r="AB34">
        <v>0</v>
      </c>
      <c r="AC34">
        <v>460</v>
      </c>
      <c r="AD34">
        <v>1328</v>
      </c>
      <c r="AE34">
        <v>0</v>
      </c>
      <c r="AF34">
        <v>3</v>
      </c>
      <c r="AG34">
        <v>208</v>
      </c>
      <c r="AH34">
        <v>0</v>
      </c>
      <c r="AI34">
        <v>265</v>
      </c>
      <c r="AJ34">
        <v>1495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380</v>
      </c>
      <c r="AS34">
        <v>747</v>
      </c>
      <c r="AT34">
        <v>0</v>
      </c>
      <c r="AU34">
        <v>840</v>
      </c>
      <c r="AV34">
        <v>2164</v>
      </c>
      <c r="AW34">
        <v>0</v>
      </c>
      <c r="AX34">
        <v>2682</v>
      </c>
      <c r="AY34">
        <v>11948</v>
      </c>
      <c r="AZ34">
        <v>0</v>
      </c>
      <c r="BA34">
        <v>482</v>
      </c>
      <c r="BB34">
        <v>1977</v>
      </c>
      <c r="BC34">
        <v>0</v>
      </c>
      <c r="BD34">
        <v>383</v>
      </c>
      <c r="BE34">
        <v>985</v>
      </c>
    </row>
    <row r="35" spans="1:57">
      <c r="A35">
        <v>2</v>
      </c>
      <c r="B35">
        <v>2019</v>
      </c>
      <c r="C35" t="s">
        <v>307</v>
      </c>
      <c r="D35">
        <v>601</v>
      </c>
      <c r="E35" t="e">
        <f>VLOOKUP(D35,'参）統計国名符号表'!$A$4:$B$285,2,FALSE)</f>
        <v>#N/A</v>
      </c>
      <c r="F35" s="4">
        <f t="shared" si="6"/>
        <v>0.21789</v>
      </c>
      <c r="G35" s="4"/>
      <c r="H35" s="4"/>
      <c r="I35" s="4"/>
      <c r="J35" s="3">
        <f t="shared" si="5"/>
        <v>1.613383794949249E-4</v>
      </c>
      <c r="K35" s="3"/>
      <c r="L35" s="4"/>
      <c r="M35">
        <f t="shared" si="7"/>
        <v>17144</v>
      </c>
      <c r="N35" s="4">
        <f t="shared" si="8"/>
        <v>0.17144000000000001</v>
      </c>
      <c r="Q35" t="s">
        <v>309</v>
      </c>
      <c r="R35" t="s">
        <v>310</v>
      </c>
      <c r="S35">
        <v>0</v>
      </c>
      <c r="T35">
        <v>2475</v>
      </c>
      <c r="U35">
        <v>21789</v>
      </c>
      <c r="V35">
        <v>0</v>
      </c>
      <c r="W35">
        <v>271</v>
      </c>
      <c r="X35">
        <v>3109</v>
      </c>
      <c r="Y35">
        <v>0</v>
      </c>
      <c r="Z35">
        <v>48</v>
      </c>
      <c r="AA35">
        <v>939</v>
      </c>
      <c r="AB35">
        <v>0</v>
      </c>
      <c r="AC35">
        <v>235</v>
      </c>
      <c r="AD35">
        <v>597</v>
      </c>
      <c r="AE35">
        <v>0</v>
      </c>
      <c r="AF35">
        <v>237</v>
      </c>
      <c r="AG35">
        <v>2499</v>
      </c>
      <c r="AH35">
        <v>0</v>
      </c>
      <c r="AI35">
        <v>234</v>
      </c>
      <c r="AJ35">
        <v>2190</v>
      </c>
      <c r="AK35">
        <v>0</v>
      </c>
      <c r="AL35">
        <v>273</v>
      </c>
      <c r="AM35">
        <v>3082</v>
      </c>
      <c r="AN35">
        <v>0</v>
      </c>
      <c r="AO35">
        <v>73</v>
      </c>
      <c r="AP35">
        <v>1175</v>
      </c>
      <c r="AQ35">
        <v>0</v>
      </c>
      <c r="AR35">
        <v>48</v>
      </c>
      <c r="AS35">
        <v>910</v>
      </c>
      <c r="AT35">
        <v>0</v>
      </c>
      <c r="AU35">
        <v>332</v>
      </c>
      <c r="AV35">
        <v>1872</v>
      </c>
      <c r="AW35">
        <v>0</v>
      </c>
      <c r="AX35">
        <v>522</v>
      </c>
      <c r="AY35">
        <v>2957</v>
      </c>
      <c r="AZ35">
        <v>0</v>
      </c>
      <c r="BA35">
        <v>190</v>
      </c>
      <c r="BB35">
        <v>2225</v>
      </c>
      <c r="BC35">
        <v>0</v>
      </c>
      <c r="BD35">
        <v>12</v>
      </c>
      <c r="BE35">
        <v>234</v>
      </c>
    </row>
    <row r="36" spans="1:57">
      <c r="A36">
        <v>2</v>
      </c>
      <c r="B36">
        <v>2019</v>
      </c>
      <c r="C36" t="s">
        <v>307</v>
      </c>
      <c r="D36">
        <v>108</v>
      </c>
      <c r="E36" t="str">
        <f>VLOOKUP(D36,'参）統計国名符号表'!$A$4:$B$285,2,FALSE)</f>
        <v>香港</v>
      </c>
      <c r="F36" s="4">
        <f t="shared" si="6"/>
        <v>0.21126</v>
      </c>
      <c r="G36" s="4"/>
      <c r="H36" s="4"/>
      <c r="I36" s="4"/>
      <c r="J36" s="3">
        <f t="shared" si="5"/>
        <v>1.5642914338472546E-4</v>
      </c>
      <c r="K36" s="3"/>
      <c r="L36" s="4"/>
      <c r="M36">
        <f t="shared" si="7"/>
        <v>18231</v>
      </c>
      <c r="N36" s="4">
        <f t="shared" si="8"/>
        <v>0.18231</v>
      </c>
      <c r="Q36" t="s">
        <v>309</v>
      </c>
      <c r="R36" t="s">
        <v>310</v>
      </c>
      <c r="S36">
        <v>0</v>
      </c>
      <c r="T36">
        <v>3218</v>
      </c>
      <c r="U36">
        <v>21126</v>
      </c>
      <c r="V36">
        <v>0</v>
      </c>
      <c r="W36">
        <v>105</v>
      </c>
      <c r="X36">
        <v>1506</v>
      </c>
      <c r="Y36">
        <v>0</v>
      </c>
      <c r="Z36">
        <v>273</v>
      </c>
      <c r="AA36">
        <v>1389</v>
      </c>
      <c r="AB36">
        <v>0</v>
      </c>
      <c r="AC36">
        <v>0</v>
      </c>
      <c r="AD36">
        <v>0</v>
      </c>
      <c r="AE36">
        <v>0</v>
      </c>
      <c r="AF36">
        <v>162</v>
      </c>
      <c r="AG36">
        <v>984</v>
      </c>
      <c r="AH36">
        <v>0</v>
      </c>
      <c r="AI36">
        <v>162</v>
      </c>
      <c r="AJ36">
        <v>983</v>
      </c>
      <c r="AK36">
        <v>0</v>
      </c>
      <c r="AL36">
        <v>299</v>
      </c>
      <c r="AM36">
        <v>2520</v>
      </c>
      <c r="AN36">
        <v>0</v>
      </c>
      <c r="AO36">
        <v>429</v>
      </c>
      <c r="AP36">
        <v>2856</v>
      </c>
      <c r="AQ36">
        <v>0</v>
      </c>
      <c r="AR36">
        <v>555</v>
      </c>
      <c r="AS36">
        <v>3600</v>
      </c>
      <c r="AT36">
        <v>0</v>
      </c>
      <c r="AU36">
        <v>0</v>
      </c>
      <c r="AV36">
        <v>0</v>
      </c>
      <c r="AW36">
        <v>0</v>
      </c>
      <c r="AX36">
        <v>1101</v>
      </c>
      <c r="AY36">
        <v>5916</v>
      </c>
      <c r="AZ36">
        <v>0</v>
      </c>
      <c r="BA36">
        <v>88</v>
      </c>
      <c r="BB36">
        <v>998</v>
      </c>
      <c r="BC36">
        <v>0</v>
      </c>
      <c r="BD36">
        <v>44</v>
      </c>
      <c r="BE36">
        <v>374</v>
      </c>
    </row>
    <row r="37" spans="1:57">
      <c r="A37">
        <v>2</v>
      </c>
      <c r="B37">
        <v>2019</v>
      </c>
      <c r="C37" t="s">
        <v>307</v>
      </c>
      <c r="D37">
        <v>203</v>
      </c>
      <c r="E37" t="str">
        <f>VLOOKUP(D37,'参）統計国名符号表'!$A$4:$B$285,2,FALSE)</f>
        <v>スウェーデン</v>
      </c>
      <c r="F37" s="4">
        <f t="shared" si="6"/>
        <v>0.20154</v>
      </c>
      <c r="G37" s="4"/>
      <c r="H37" s="4"/>
      <c r="I37" s="4"/>
      <c r="J37" s="3">
        <f t="shared" si="5"/>
        <v>1.4923189225484035E-4</v>
      </c>
      <c r="K37" s="3"/>
      <c r="L37" s="4"/>
      <c r="M37">
        <f t="shared" si="7"/>
        <v>14857</v>
      </c>
      <c r="N37" s="4">
        <f t="shared" si="8"/>
        <v>0.14857000000000001</v>
      </c>
      <c r="Q37" t="s">
        <v>309</v>
      </c>
      <c r="R37" t="s">
        <v>310</v>
      </c>
      <c r="S37">
        <v>0</v>
      </c>
      <c r="T37">
        <v>2958</v>
      </c>
      <c r="U37">
        <v>20154</v>
      </c>
      <c r="V37">
        <v>0</v>
      </c>
      <c r="W37">
        <v>97</v>
      </c>
      <c r="X37">
        <v>1699</v>
      </c>
      <c r="Y37">
        <v>0</v>
      </c>
      <c r="Z37">
        <v>287</v>
      </c>
      <c r="AA37">
        <v>2852</v>
      </c>
      <c r="AB37">
        <v>0</v>
      </c>
      <c r="AC37">
        <v>126</v>
      </c>
      <c r="AD37">
        <v>746</v>
      </c>
      <c r="AE37">
        <v>0</v>
      </c>
      <c r="AF37">
        <v>35</v>
      </c>
      <c r="AG37">
        <v>881</v>
      </c>
      <c r="AH37">
        <v>0</v>
      </c>
      <c r="AI37">
        <v>230</v>
      </c>
      <c r="AJ37">
        <v>709</v>
      </c>
      <c r="AK37">
        <v>0</v>
      </c>
      <c r="AL37">
        <v>165</v>
      </c>
      <c r="AM37">
        <v>1416</v>
      </c>
      <c r="AN37">
        <v>0</v>
      </c>
      <c r="AO37">
        <v>213</v>
      </c>
      <c r="AP37">
        <v>1877</v>
      </c>
      <c r="AQ37">
        <v>0</v>
      </c>
      <c r="AR37">
        <v>375</v>
      </c>
      <c r="AS37">
        <v>2312</v>
      </c>
      <c r="AT37">
        <v>0</v>
      </c>
      <c r="AU37">
        <v>932</v>
      </c>
      <c r="AV37">
        <v>5292</v>
      </c>
      <c r="AW37">
        <v>0</v>
      </c>
      <c r="AX37">
        <v>217</v>
      </c>
      <c r="AY37">
        <v>587</v>
      </c>
      <c r="AZ37">
        <v>0</v>
      </c>
      <c r="BA37">
        <v>281</v>
      </c>
      <c r="BB37">
        <v>1783</v>
      </c>
      <c r="BC37">
        <v>0</v>
      </c>
      <c r="BD37">
        <v>0</v>
      </c>
      <c r="BE37">
        <v>0</v>
      </c>
    </row>
    <row r="38" spans="1:57">
      <c r="A38">
        <v>2</v>
      </c>
      <c r="B38">
        <v>2019</v>
      </c>
      <c r="C38" t="s">
        <v>307</v>
      </c>
      <c r="D38">
        <v>124</v>
      </c>
      <c r="E38" t="str">
        <f>VLOOKUP(D38,'参）統計国名符号表'!$A$4:$B$285,2,FALSE)</f>
        <v>パキスタン</v>
      </c>
      <c r="F38" s="4">
        <f t="shared" si="6"/>
        <v>0.17988999999999999</v>
      </c>
      <c r="G38" s="4"/>
      <c r="H38" s="4"/>
      <c r="I38" s="4"/>
      <c r="J38" s="3">
        <f t="shared" si="5"/>
        <v>1.3320097795833694E-4</v>
      </c>
      <c r="K38" s="3"/>
      <c r="L38" s="4"/>
      <c r="M38">
        <f t="shared" si="7"/>
        <v>14229</v>
      </c>
      <c r="N38" s="4">
        <f t="shared" si="8"/>
        <v>0.14229</v>
      </c>
      <c r="Q38" t="s">
        <v>309</v>
      </c>
      <c r="R38" t="s">
        <v>310</v>
      </c>
      <c r="S38">
        <v>0</v>
      </c>
      <c r="T38">
        <v>7568</v>
      </c>
      <c r="U38">
        <v>17989</v>
      </c>
      <c r="V38">
        <v>0</v>
      </c>
      <c r="W38">
        <v>961</v>
      </c>
      <c r="X38">
        <v>889</v>
      </c>
      <c r="Y38">
        <v>0</v>
      </c>
      <c r="Z38">
        <v>689</v>
      </c>
      <c r="AA38">
        <v>2225</v>
      </c>
      <c r="AB38">
        <v>0</v>
      </c>
      <c r="AC38">
        <v>598</v>
      </c>
      <c r="AD38">
        <v>646</v>
      </c>
      <c r="AE38">
        <v>0</v>
      </c>
      <c r="AF38">
        <v>641</v>
      </c>
      <c r="AG38">
        <v>1499</v>
      </c>
      <c r="AH38">
        <v>0</v>
      </c>
      <c r="AI38">
        <v>25</v>
      </c>
      <c r="AJ38">
        <v>211</v>
      </c>
      <c r="AK38">
        <v>0</v>
      </c>
      <c r="AL38">
        <v>7</v>
      </c>
      <c r="AM38">
        <v>239</v>
      </c>
      <c r="AN38">
        <v>0</v>
      </c>
      <c r="AO38">
        <v>200</v>
      </c>
      <c r="AP38">
        <v>1732</v>
      </c>
      <c r="AQ38">
        <v>0</v>
      </c>
      <c r="AR38">
        <v>1654</v>
      </c>
      <c r="AS38">
        <v>4228</v>
      </c>
      <c r="AT38">
        <v>0</v>
      </c>
      <c r="AU38">
        <v>175</v>
      </c>
      <c r="AV38">
        <v>1710</v>
      </c>
      <c r="AW38">
        <v>0</v>
      </c>
      <c r="AX38">
        <v>69</v>
      </c>
      <c r="AY38">
        <v>230</v>
      </c>
      <c r="AZ38">
        <v>0</v>
      </c>
      <c r="BA38">
        <v>270</v>
      </c>
      <c r="BB38">
        <v>1294</v>
      </c>
      <c r="BC38">
        <v>0</v>
      </c>
      <c r="BD38">
        <v>2279</v>
      </c>
      <c r="BE38">
        <v>3086</v>
      </c>
    </row>
    <row r="39" spans="1:57">
      <c r="A39">
        <v>2</v>
      </c>
      <c r="B39">
        <v>2019</v>
      </c>
      <c r="C39" t="s">
        <v>307</v>
      </c>
      <c r="D39">
        <v>410</v>
      </c>
      <c r="E39" t="str">
        <f>VLOOKUP(D39,'参）統計国名符号表'!$A$4:$B$285,2,FALSE)</f>
        <v>ブラジル</v>
      </c>
      <c r="F39" s="4">
        <f t="shared" si="6"/>
        <v>0.16907</v>
      </c>
      <c r="G39" s="4"/>
      <c r="H39" s="4"/>
      <c r="I39" s="4"/>
      <c r="J39" s="3">
        <f t="shared" si="5"/>
        <v>1.2518922309976113E-4</v>
      </c>
      <c r="K39" s="3"/>
      <c r="L39" s="4"/>
      <c r="M39">
        <f t="shared" si="7"/>
        <v>5746</v>
      </c>
      <c r="N39" s="4">
        <f t="shared" si="8"/>
        <v>5.7459999999999997E-2</v>
      </c>
      <c r="Q39" t="s">
        <v>309</v>
      </c>
      <c r="R39" t="s">
        <v>310</v>
      </c>
      <c r="S39">
        <v>0</v>
      </c>
      <c r="T39">
        <v>795</v>
      </c>
      <c r="U39">
        <v>16907</v>
      </c>
      <c r="V39">
        <v>0</v>
      </c>
      <c r="W39">
        <v>0</v>
      </c>
      <c r="X39">
        <v>0</v>
      </c>
      <c r="Y39">
        <v>0</v>
      </c>
      <c r="Z39">
        <v>156</v>
      </c>
      <c r="AA39">
        <v>3832</v>
      </c>
      <c r="AB39">
        <v>0</v>
      </c>
      <c r="AC39">
        <v>301</v>
      </c>
      <c r="AD39">
        <v>7329</v>
      </c>
      <c r="AE39">
        <v>0</v>
      </c>
      <c r="AF39">
        <v>0</v>
      </c>
      <c r="AG39">
        <v>0</v>
      </c>
      <c r="AH39">
        <v>0</v>
      </c>
      <c r="AI39">
        <v>35</v>
      </c>
      <c r="AJ39">
        <v>1075</v>
      </c>
      <c r="AK39">
        <v>0</v>
      </c>
      <c r="AL39">
        <v>0</v>
      </c>
      <c r="AM39">
        <v>0</v>
      </c>
      <c r="AN39">
        <v>0</v>
      </c>
      <c r="AO39">
        <v>121</v>
      </c>
      <c r="AP39">
        <v>1915</v>
      </c>
      <c r="AQ39">
        <v>0</v>
      </c>
      <c r="AR39">
        <v>0</v>
      </c>
      <c r="AS39">
        <v>0</v>
      </c>
      <c r="AT39">
        <v>0</v>
      </c>
      <c r="AU39">
        <v>22</v>
      </c>
      <c r="AV39">
        <v>250</v>
      </c>
      <c r="AW39">
        <v>0</v>
      </c>
      <c r="AX39">
        <v>0</v>
      </c>
      <c r="AY39">
        <v>0</v>
      </c>
      <c r="AZ39">
        <v>0</v>
      </c>
      <c r="BA39">
        <v>34</v>
      </c>
      <c r="BB39">
        <v>656</v>
      </c>
      <c r="BC39">
        <v>0</v>
      </c>
      <c r="BD39">
        <v>126</v>
      </c>
      <c r="BE39">
        <v>1850</v>
      </c>
    </row>
    <row r="40" spans="1:57">
      <c r="A40">
        <v>2</v>
      </c>
      <c r="B40">
        <v>2019</v>
      </c>
      <c r="C40" t="s">
        <v>307</v>
      </c>
      <c r="D40">
        <v>230</v>
      </c>
      <c r="E40" t="str">
        <f>VLOOKUP(D40,'参）統計国名符号表'!$A$4:$B$285,2,FALSE)</f>
        <v>ギリシャ</v>
      </c>
      <c r="F40" s="4">
        <f t="shared" si="6"/>
        <v>0.16836999999999999</v>
      </c>
      <c r="G40" s="4"/>
      <c r="H40" s="4"/>
      <c r="I40" s="4"/>
      <c r="J40" s="3">
        <f t="shared" si="5"/>
        <v>1.2467090254513976E-4</v>
      </c>
      <c r="K40" s="3"/>
      <c r="L40" s="4"/>
      <c r="M40">
        <f t="shared" si="7"/>
        <v>16364</v>
      </c>
      <c r="N40" s="4">
        <f t="shared" si="8"/>
        <v>0.16364000000000001</v>
      </c>
      <c r="Q40" t="s">
        <v>309</v>
      </c>
      <c r="R40" t="s">
        <v>310</v>
      </c>
      <c r="S40">
        <v>0</v>
      </c>
      <c r="T40">
        <v>24669</v>
      </c>
      <c r="U40">
        <v>16837</v>
      </c>
      <c r="V40">
        <v>0</v>
      </c>
      <c r="W40">
        <v>18</v>
      </c>
      <c r="X40">
        <v>234</v>
      </c>
      <c r="Y40">
        <v>0</v>
      </c>
      <c r="Z40">
        <v>0</v>
      </c>
      <c r="AA40">
        <v>0</v>
      </c>
      <c r="AB40">
        <v>0</v>
      </c>
      <c r="AC40">
        <v>18</v>
      </c>
      <c r="AD40">
        <v>239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6838</v>
      </c>
      <c r="AM40">
        <v>4332</v>
      </c>
      <c r="AN40">
        <v>0</v>
      </c>
      <c r="AO40">
        <v>2992</v>
      </c>
      <c r="AP40">
        <v>2266</v>
      </c>
      <c r="AQ40">
        <v>0</v>
      </c>
      <c r="AR40">
        <v>2722</v>
      </c>
      <c r="AS40">
        <v>1910</v>
      </c>
      <c r="AT40">
        <v>0</v>
      </c>
      <c r="AU40">
        <v>2773</v>
      </c>
      <c r="AV40">
        <v>1790</v>
      </c>
      <c r="AW40">
        <v>0</v>
      </c>
      <c r="AX40">
        <v>2875</v>
      </c>
      <c r="AY40">
        <v>1957</v>
      </c>
      <c r="AZ40">
        <v>0</v>
      </c>
      <c r="BA40">
        <v>6433</v>
      </c>
      <c r="BB40">
        <v>4109</v>
      </c>
      <c r="BC40">
        <v>0</v>
      </c>
      <c r="BD40">
        <v>0</v>
      </c>
      <c r="BE40">
        <v>0</v>
      </c>
    </row>
    <row r="41" spans="1:57">
      <c r="A41">
        <v>2</v>
      </c>
      <c r="B41">
        <v>2019</v>
      </c>
      <c r="C41" t="s">
        <v>307</v>
      </c>
      <c r="D41">
        <v>546</v>
      </c>
      <c r="E41" t="str">
        <f>VLOOKUP(D41,'参）統計国名符号表'!$A$4:$B$285,2,FALSE)</f>
        <v>マダガスカル</v>
      </c>
      <c r="F41" s="4">
        <f t="shared" si="6"/>
        <v>0.16747000000000001</v>
      </c>
      <c r="G41" s="4"/>
      <c r="H41" s="4"/>
      <c r="I41" s="4"/>
      <c r="J41" s="3">
        <f t="shared" si="5"/>
        <v>1.2400449040348373E-4</v>
      </c>
      <c r="K41" s="3"/>
      <c r="L41" s="4"/>
      <c r="M41">
        <f t="shared" si="7"/>
        <v>1621</v>
      </c>
      <c r="N41" s="4">
        <f t="shared" si="8"/>
        <v>1.6209999999999999E-2</v>
      </c>
      <c r="Q41" t="s">
        <v>309</v>
      </c>
      <c r="R41" t="s">
        <v>310</v>
      </c>
      <c r="S41">
        <v>0</v>
      </c>
      <c r="T41">
        <v>3142</v>
      </c>
      <c r="U41">
        <v>16747</v>
      </c>
      <c r="V41">
        <v>0</v>
      </c>
      <c r="W41">
        <v>270</v>
      </c>
      <c r="X41">
        <v>2157</v>
      </c>
      <c r="Y41">
        <v>0</v>
      </c>
      <c r="Z41">
        <v>0</v>
      </c>
      <c r="AA41">
        <v>0</v>
      </c>
      <c r="AB41">
        <v>0</v>
      </c>
      <c r="AC41">
        <v>2523</v>
      </c>
      <c r="AD41">
        <v>12969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349</v>
      </c>
      <c r="AP41">
        <v>1621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</row>
    <row r="42" spans="1:57">
      <c r="A42">
        <v>2</v>
      </c>
      <c r="B42">
        <v>2019</v>
      </c>
      <c r="C42" t="s">
        <v>307</v>
      </c>
      <c r="D42">
        <v>236</v>
      </c>
      <c r="E42" t="str">
        <f>VLOOKUP(D42,'参）統計国名符号表'!$A$4:$B$285,2,FALSE)</f>
        <v>ラトビア</v>
      </c>
      <c r="F42" s="4">
        <f t="shared" si="6"/>
        <v>0.16409000000000001</v>
      </c>
      <c r="G42" s="4"/>
      <c r="H42" s="4"/>
      <c r="I42" s="4"/>
      <c r="J42" s="3">
        <f t="shared" si="5"/>
        <v>1.2150174258259776E-4</v>
      </c>
      <c r="K42" s="3"/>
      <c r="L42" s="4"/>
      <c r="M42">
        <f t="shared" si="7"/>
        <v>10273</v>
      </c>
      <c r="N42" s="4">
        <f t="shared" si="8"/>
        <v>0.10273</v>
      </c>
      <c r="Q42" t="s">
        <v>309</v>
      </c>
      <c r="R42" t="s">
        <v>310</v>
      </c>
      <c r="S42">
        <v>0</v>
      </c>
      <c r="T42">
        <v>4048</v>
      </c>
      <c r="U42">
        <v>16409</v>
      </c>
      <c r="V42">
        <v>0</v>
      </c>
      <c r="W42">
        <v>547</v>
      </c>
      <c r="X42">
        <v>2431</v>
      </c>
      <c r="Y42">
        <v>0</v>
      </c>
      <c r="Z42">
        <v>133</v>
      </c>
      <c r="AA42">
        <v>661</v>
      </c>
      <c r="AB42">
        <v>0</v>
      </c>
      <c r="AC42">
        <v>1344</v>
      </c>
      <c r="AD42">
        <v>3044</v>
      </c>
      <c r="AE42">
        <v>0</v>
      </c>
      <c r="AF42">
        <v>1011</v>
      </c>
      <c r="AG42">
        <v>5117</v>
      </c>
      <c r="AH42">
        <v>0</v>
      </c>
      <c r="AI42">
        <v>369</v>
      </c>
      <c r="AJ42">
        <v>1835</v>
      </c>
      <c r="AK42">
        <v>0</v>
      </c>
      <c r="AL42">
        <v>93</v>
      </c>
      <c r="AM42">
        <v>554</v>
      </c>
      <c r="AN42">
        <v>0</v>
      </c>
      <c r="AO42">
        <v>78</v>
      </c>
      <c r="AP42">
        <v>443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220</v>
      </c>
      <c r="AY42">
        <v>918</v>
      </c>
      <c r="AZ42">
        <v>0</v>
      </c>
      <c r="BA42">
        <v>0</v>
      </c>
      <c r="BB42">
        <v>0</v>
      </c>
      <c r="BC42">
        <v>0</v>
      </c>
      <c r="BD42">
        <v>253</v>
      </c>
      <c r="BE42">
        <v>1406</v>
      </c>
    </row>
    <row r="43" spans="1:57">
      <c r="A43">
        <v>2</v>
      </c>
      <c r="B43">
        <v>2019</v>
      </c>
      <c r="C43" t="s">
        <v>307</v>
      </c>
      <c r="D43">
        <v>323</v>
      </c>
      <c r="E43" t="str">
        <f>VLOOKUP(D43,'参）統計国名符号表'!$A$4:$B$285,2,FALSE)</f>
        <v>ドミニカ共和国</v>
      </c>
      <c r="F43" s="4">
        <f t="shared" si="6"/>
        <v>0.16364999999999999</v>
      </c>
      <c r="G43" s="4"/>
      <c r="H43" s="4"/>
      <c r="I43" s="4"/>
      <c r="J43" s="3">
        <f t="shared" si="5"/>
        <v>1.2117594109112147E-4</v>
      </c>
      <c r="K43" s="3"/>
      <c r="L43" s="4"/>
      <c r="M43">
        <f t="shared" si="7"/>
        <v>15276</v>
      </c>
      <c r="N43" s="4">
        <f t="shared" si="8"/>
        <v>0.15276000000000001</v>
      </c>
      <c r="Q43" t="s">
        <v>309</v>
      </c>
      <c r="R43" t="s">
        <v>310</v>
      </c>
      <c r="S43">
        <v>0</v>
      </c>
      <c r="T43">
        <v>678</v>
      </c>
      <c r="U43">
        <v>16365</v>
      </c>
      <c r="V43">
        <v>0</v>
      </c>
      <c r="W43">
        <v>22</v>
      </c>
      <c r="X43">
        <v>778</v>
      </c>
      <c r="Y43">
        <v>0</v>
      </c>
      <c r="Z43">
        <v>4</v>
      </c>
      <c r="AA43">
        <v>311</v>
      </c>
      <c r="AB43">
        <v>0</v>
      </c>
      <c r="AC43">
        <v>0</v>
      </c>
      <c r="AD43">
        <v>0</v>
      </c>
      <c r="AE43">
        <v>0</v>
      </c>
      <c r="AF43">
        <v>11</v>
      </c>
      <c r="AG43">
        <v>528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58</v>
      </c>
      <c r="AP43">
        <v>1458</v>
      </c>
      <c r="AQ43">
        <v>0</v>
      </c>
      <c r="AR43">
        <v>9</v>
      </c>
      <c r="AS43">
        <v>610</v>
      </c>
      <c r="AT43">
        <v>0</v>
      </c>
      <c r="AU43">
        <v>40</v>
      </c>
      <c r="AV43">
        <v>361</v>
      </c>
      <c r="AW43">
        <v>0</v>
      </c>
      <c r="AX43">
        <v>1</v>
      </c>
      <c r="AY43">
        <v>244</v>
      </c>
      <c r="AZ43">
        <v>0</v>
      </c>
      <c r="BA43">
        <v>0</v>
      </c>
      <c r="BB43">
        <v>0</v>
      </c>
      <c r="BC43">
        <v>0</v>
      </c>
      <c r="BD43">
        <v>533</v>
      </c>
      <c r="BE43">
        <v>12075</v>
      </c>
    </row>
    <row r="44" spans="1:57">
      <c r="A44">
        <v>2</v>
      </c>
      <c r="B44">
        <v>2019</v>
      </c>
      <c r="C44" t="s">
        <v>307</v>
      </c>
      <c r="D44">
        <v>606</v>
      </c>
      <c r="E44" t="str">
        <f>VLOOKUP(D44,'参）統計国名符号表'!$A$4:$B$285,2,FALSE)</f>
        <v>ニュージーランド</v>
      </c>
      <c r="F44" s="4">
        <f t="shared" si="6"/>
        <v>0.15798999999999999</v>
      </c>
      <c r="G44" s="4"/>
      <c r="H44" s="4"/>
      <c r="I44" s="4"/>
      <c r="J44" s="3">
        <f t="shared" si="5"/>
        <v>1.1698494917804021E-4</v>
      </c>
      <c r="K44" s="3"/>
      <c r="L44" s="4"/>
      <c r="M44">
        <f t="shared" si="7"/>
        <v>15400</v>
      </c>
      <c r="N44" s="4">
        <f t="shared" si="8"/>
        <v>0.154</v>
      </c>
      <c r="Q44" t="s">
        <v>309</v>
      </c>
      <c r="R44" t="s">
        <v>310</v>
      </c>
      <c r="S44">
        <v>0</v>
      </c>
      <c r="T44">
        <v>4926</v>
      </c>
      <c r="U44">
        <v>15799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75</v>
      </c>
      <c r="AD44">
        <v>399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622</v>
      </c>
      <c r="AM44">
        <v>1495</v>
      </c>
      <c r="AN44">
        <v>0</v>
      </c>
      <c r="AO44">
        <v>0</v>
      </c>
      <c r="AP44">
        <v>0</v>
      </c>
      <c r="AQ44">
        <v>0</v>
      </c>
      <c r="AR44">
        <v>125</v>
      </c>
      <c r="AS44">
        <v>613</v>
      </c>
      <c r="AT44">
        <v>0</v>
      </c>
      <c r="AU44">
        <v>0</v>
      </c>
      <c r="AV44">
        <v>0</v>
      </c>
      <c r="AW44">
        <v>0</v>
      </c>
      <c r="AX44">
        <v>407</v>
      </c>
      <c r="AY44">
        <v>1643</v>
      </c>
      <c r="AZ44">
        <v>0</v>
      </c>
      <c r="BA44">
        <v>3697</v>
      </c>
      <c r="BB44">
        <v>11649</v>
      </c>
      <c r="BC44">
        <v>0</v>
      </c>
      <c r="BD44">
        <v>0</v>
      </c>
      <c r="BE44">
        <v>0</v>
      </c>
    </row>
    <row r="45" spans="1:57">
      <c r="A45">
        <v>2</v>
      </c>
      <c r="B45">
        <v>2019</v>
      </c>
      <c r="C45" t="s">
        <v>307</v>
      </c>
      <c r="D45">
        <v>204</v>
      </c>
      <c r="E45" t="str">
        <f>VLOOKUP(D45,'参）統計国名符号表'!$A$4:$B$285,2,FALSE)</f>
        <v>デンマーク</v>
      </c>
      <c r="F45" s="4">
        <f t="shared" si="6"/>
        <v>0.14124</v>
      </c>
      <c r="G45" s="4"/>
      <c r="H45" s="4"/>
      <c r="I45" s="4"/>
      <c r="J45" s="3">
        <f t="shared" si="5"/>
        <v>1.0458227876388633E-4</v>
      </c>
      <c r="K45" s="3"/>
      <c r="L45" s="4"/>
      <c r="M45">
        <f t="shared" si="7"/>
        <v>11037</v>
      </c>
      <c r="N45" s="4">
        <f t="shared" si="8"/>
        <v>0.11037</v>
      </c>
      <c r="Q45" t="s">
        <v>309</v>
      </c>
      <c r="R45" t="s">
        <v>310</v>
      </c>
      <c r="S45">
        <v>0</v>
      </c>
      <c r="T45">
        <v>4167</v>
      </c>
      <c r="U45">
        <v>14124</v>
      </c>
      <c r="V45">
        <v>0</v>
      </c>
      <c r="W45">
        <v>328</v>
      </c>
      <c r="X45">
        <v>1351</v>
      </c>
      <c r="Y45">
        <v>0</v>
      </c>
      <c r="Z45">
        <v>103</v>
      </c>
      <c r="AA45">
        <v>1060</v>
      </c>
      <c r="AB45">
        <v>0</v>
      </c>
      <c r="AC45">
        <v>130</v>
      </c>
      <c r="AD45">
        <v>676</v>
      </c>
      <c r="AE45">
        <v>0</v>
      </c>
      <c r="AF45">
        <v>246</v>
      </c>
      <c r="AG45">
        <v>1060</v>
      </c>
      <c r="AH45">
        <v>0</v>
      </c>
      <c r="AI45">
        <v>341</v>
      </c>
      <c r="AJ45">
        <v>1358</v>
      </c>
      <c r="AK45">
        <v>0</v>
      </c>
      <c r="AL45">
        <v>2357</v>
      </c>
      <c r="AM45">
        <v>2346</v>
      </c>
      <c r="AN45">
        <v>0</v>
      </c>
      <c r="AO45">
        <v>84</v>
      </c>
      <c r="AP45">
        <v>938</v>
      </c>
      <c r="AQ45">
        <v>0</v>
      </c>
      <c r="AR45">
        <v>111</v>
      </c>
      <c r="AS45">
        <v>1076</v>
      </c>
      <c r="AT45">
        <v>0</v>
      </c>
      <c r="AU45">
        <v>248</v>
      </c>
      <c r="AV45">
        <v>1971</v>
      </c>
      <c r="AW45">
        <v>0</v>
      </c>
      <c r="AX45">
        <v>36</v>
      </c>
      <c r="AY45">
        <v>414</v>
      </c>
      <c r="AZ45">
        <v>0</v>
      </c>
      <c r="BA45">
        <v>183</v>
      </c>
      <c r="BB45">
        <v>1874</v>
      </c>
      <c r="BC45">
        <v>0</v>
      </c>
      <c r="BD45">
        <v>0</v>
      </c>
      <c r="BE45">
        <v>0</v>
      </c>
    </row>
    <row r="46" spans="1:57">
      <c r="A46">
        <v>2</v>
      </c>
      <c r="B46">
        <v>2019</v>
      </c>
      <c r="C46" t="s">
        <v>307</v>
      </c>
      <c r="D46">
        <v>309</v>
      </c>
      <c r="E46" t="str">
        <f>VLOOKUP(D46,'参）統計国名符号表'!$A$4:$B$285,2,FALSE)</f>
        <v>エルサルバドル</v>
      </c>
      <c r="F46" s="4">
        <f t="shared" si="6"/>
        <v>0.12964999999999999</v>
      </c>
      <c r="G46" s="4"/>
      <c r="H46" s="4"/>
      <c r="I46" s="4"/>
      <c r="J46" s="3">
        <f t="shared" si="5"/>
        <v>9.6000371295226988E-5</v>
      </c>
      <c r="K46" s="3"/>
      <c r="L46" s="4"/>
      <c r="M46">
        <f t="shared" si="7"/>
        <v>12328</v>
      </c>
      <c r="N46" s="4">
        <f t="shared" si="8"/>
        <v>0.12328</v>
      </c>
      <c r="Q46" t="s">
        <v>309</v>
      </c>
      <c r="R46" t="s">
        <v>310</v>
      </c>
      <c r="S46">
        <v>0</v>
      </c>
      <c r="T46">
        <v>2575</v>
      </c>
      <c r="U46">
        <v>12965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18</v>
      </c>
      <c r="AD46">
        <v>637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1417</v>
      </c>
      <c r="AM46">
        <v>906</v>
      </c>
      <c r="AN46">
        <v>0</v>
      </c>
      <c r="AO46">
        <v>16</v>
      </c>
      <c r="AP46">
        <v>660</v>
      </c>
      <c r="AQ46">
        <v>0</v>
      </c>
      <c r="AR46">
        <v>528</v>
      </c>
      <c r="AS46">
        <v>4412</v>
      </c>
      <c r="AT46">
        <v>0</v>
      </c>
      <c r="AU46">
        <v>343</v>
      </c>
      <c r="AV46">
        <v>2515</v>
      </c>
      <c r="AW46">
        <v>0</v>
      </c>
      <c r="AX46">
        <v>196</v>
      </c>
      <c r="AY46">
        <v>2203</v>
      </c>
      <c r="AZ46">
        <v>0</v>
      </c>
      <c r="BA46">
        <v>38</v>
      </c>
      <c r="BB46">
        <v>949</v>
      </c>
      <c r="BC46">
        <v>0</v>
      </c>
      <c r="BD46">
        <v>19</v>
      </c>
      <c r="BE46">
        <v>683</v>
      </c>
    </row>
    <row r="47" spans="1:57">
      <c r="A47">
        <v>2</v>
      </c>
      <c r="B47">
        <v>2019</v>
      </c>
      <c r="C47" t="s">
        <v>307</v>
      </c>
      <c r="D47">
        <v>225</v>
      </c>
      <c r="E47" t="str">
        <f>VLOOKUP(D47,'参）統計国名符号表'!$A$4:$B$285,2,FALSE)</f>
        <v>オーストリア</v>
      </c>
      <c r="F47" s="4">
        <f t="shared" si="6"/>
        <v>0.12497</v>
      </c>
      <c r="G47" s="4"/>
      <c r="H47" s="4"/>
      <c r="I47" s="4"/>
      <c r="J47" s="3">
        <f t="shared" si="5"/>
        <v>9.2535028158615638E-5</v>
      </c>
      <c r="K47" s="3"/>
      <c r="L47" s="4"/>
      <c r="M47">
        <f t="shared" si="7"/>
        <v>11058</v>
      </c>
      <c r="N47" s="4">
        <f t="shared" si="8"/>
        <v>0.11058</v>
      </c>
      <c r="Q47" t="s">
        <v>309</v>
      </c>
      <c r="R47" t="s">
        <v>310</v>
      </c>
      <c r="S47">
        <v>0</v>
      </c>
      <c r="T47">
        <v>2845</v>
      </c>
      <c r="U47">
        <v>12497</v>
      </c>
      <c r="V47">
        <v>0</v>
      </c>
      <c r="W47">
        <v>0</v>
      </c>
      <c r="X47">
        <v>0</v>
      </c>
      <c r="Y47">
        <v>0</v>
      </c>
      <c r="Z47">
        <v>38</v>
      </c>
      <c r="AA47">
        <v>333</v>
      </c>
      <c r="AB47">
        <v>0</v>
      </c>
      <c r="AC47">
        <v>171</v>
      </c>
      <c r="AD47">
        <v>1106</v>
      </c>
      <c r="AE47">
        <v>0</v>
      </c>
      <c r="AF47">
        <v>497</v>
      </c>
      <c r="AG47">
        <v>681</v>
      </c>
      <c r="AH47">
        <v>0</v>
      </c>
      <c r="AI47">
        <v>7</v>
      </c>
      <c r="AJ47">
        <v>305</v>
      </c>
      <c r="AK47">
        <v>0</v>
      </c>
      <c r="AL47">
        <v>102</v>
      </c>
      <c r="AM47">
        <v>708</v>
      </c>
      <c r="AN47">
        <v>0</v>
      </c>
      <c r="AO47">
        <v>390</v>
      </c>
      <c r="AP47">
        <v>2622</v>
      </c>
      <c r="AQ47">
        <v>0</v>
      </c>
      <c r="AR47">
        <v>1014</v>
      </c>
      <c r="AS47">
        <v>1026</v>
      </c>
      <c r="AT47">
        <v>0</v>
      </c>
      <c r="AU47">
        <v>298</v>
      </c>
      <c r="AV47">
        <v>2231</v>
      </c>
      <c r="AW47">
        <v>0</v>
      </c>
      <c r="AX47">
        <v>91</v>
      </c>
      <c r="AY47">
        <v>1523</v>
      </c>
      <c r="AZ47">
        <v>0</v>
      </c>
      <c r="BA47">
        <v>170</v>
      </c>
      <c r="BB47">
        <v>1498</v>
      </c>
      <c r="BC47">
        <v>0</v>
      </c>
      <c r="BD47">
        <v>67</v>
      </c>
      <c r="BE47">
        <v>464</v>
      </c>
    </row>
    <row r="48" spans="1:57">
      <c r="A48">
        <v>2</v>
      </c>
      <c r="B48">
        <v>2019</v>
      </c>
      <c r="C48" t="s">
        <v>307</v>
      </c>
      <c r="D48">
        <v>227</v>
      </c>
      <c r="E48" t="str">
        <f>VLOOKUP(D48,'参）統計国名符号表'!$A$4:$B$285,2,FALSE)</f>
        <v>ハンガリー</v>
      </c>
      <c r="F48" s="4">
        <f t="shared" si="6"/>
        <v>0.11386</v>
      </c>
      <c r="G48" s="4"/>
      <c r="H48" s="4"/>
      <c r="I48" s="4"/>
      <c r="J48" s="3">
        <f t="shared" si="5"/>
        <v>8.430854049883954E-5</v>
      </c>
      <c r="K48" s="3"/>
      <c r="L48" s="4"/>
      <c r="M48">
        <f t="shared" si="7"/>
        <v>10160</v>
      </c>
      <c r="N48" s="4">
        <f t="shared" si="8"/>
        <v>0.1016</v>
      </c>
      <c r="Q48" t="s">
        <v>309</v>
      </c>
      <c r="R48" t="s">
        <v>310</v>
      </c>
      <c r="S48">
        <v>0</v>
      </c>
      <c r="T48">
        <v>940</v>
      </c>
      <c r="U48">
        <v>11386</v>
      </c>
      <c r="V48">
        <v>0</v>
      </c>
      <c r="W48">
        <v>0</v>
      </c>
      <c r="X48">
        <v>0</v>
      </c>
      <c r="Y48">
        <v>0</v>
      </c>
      <c r="Z48">
        <v>75</v>
      </c>
      <c r="AA48">
        <v>845</v>
      </c>
      <c r="AB48">
        <v>0</v>
      </c>
      <c r="AC48">
        <v>21</v>
      </c>
      <c r="AD48">
        <v>381</v>
      </c>
      <c r="AE48">
        <v>0</v>
      </c>
      <c r="AF48">
        <v>8</v>
      </c>
      <c r="AG48">
        <v>2253</v>
      </c>
      <c r="AH48">
        <v>0</v>
      </c>
      <c r="AI48">
        <v>0</v>
      </c>
      <c r="AJ48">
        <v>0</v>
      </c>
      <c r="AK48">
        <v>0</v>
      </c>
      <c r="AL48">
        <v>92</v>
      </c>
      <c r="AM48">
        <v>496</v>
      </c>
      <c r="AN48">
        <v>0</v>
      </c>
      <c r="AO48">
        <v>407</v>
      </c>
      <c r="AP48">
        <v>1687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186</v>
      </c>
      <c r="AY48">
        <v>3790</v>
      </c>
      <c r="AZ48">
        <v>0</v>
      </c>
      <c r="BA48">
        <v>109</v>
      </c>
      <c r="BB48">
        <v>1480</v>
      </c>
      <c r="BC48">
        <v>0</v>
      </c>
      <c r="BD48">
        <v>42</v>
      </c>
      <c r="BE48">
        <v>454</v>
      </c>
    </row>
    <row r="49" spans="1:57">
      <c r="A49">
        <v>2</v>
      </c>
      <c r="B49">
        <v>2019</v>
      </c>
      <c r="C49" t="s">
        <v>307</v>
      </c>
      <c r="D49">
        <v>217</v>
      </c>
      <c r="E49" t="str">
        <f>VLOOKUP(D49,'参）統計国名符号表'!$A$4:$B$285,2,FALSE)</f>
        <v>ポルトガル</v>
      </c>
      <c r="F49" s="4">
        <f t="shared" si="6"/>
        <v>0.10965</v>
      </c>
      <c r="G49" s="4"/>
      <c r="H49" s="4"/>
      <c r="I49" s="4"/>
      <c r="J49" s="3">
        <f t="shared" si="5"/>
        <v>8.1191212591759669E-5</v>
      </c>
      <c r="K49" s="3"/>
      <c r="L49" s="4"/>
      <c r="M49">
        <f t="shared" si="7"/>
        <v>6912</v>
      </c>
      <c r="N49" s="4">
        <f t="shared" si="8"/>
        <v>6.9120000000000001E-2</v>
      </c>
      <c r="Q49" t="s">
        <v>309</v>
      </c>
      <c r="R49" t="s">
        <v>310</v>
      </c>
      <c r="S49">
        <v>0</v>
      </c>
      <c r="T49">
        <v>729</v>
      </c>
      <c r="U49">
        <v>10965</v>
      </c>
      <c r="V49">
        <v>0</v>
      </c>
      <c r="W49">
        <v>37</v>
      </c>
      <c r="X49">
        <v>294</v>
      </c>
      <c r="Y49">
        <v>0</v>
      </c>
      <c r="Z49">
        <v>0</v>
      </c>
      <c r="AA49">
        <v>0</v>
      </c>
      <c r="AB49">
        <v>0</v>
      </c>
      <c r="AC49">
        <v>213</v>
      </c>
      <c r="AD49">
        <v>3759</v>
      </c>
      <c r="AE49">
        <v>0</v>
      </c>
      <c r="AF49">
        <v>6</v>
      </c>
      <c r="AG49">
        <v>229</v>
      </c>
      <c r="AH49">
        <v>0</v>
      </c>
      <c r="AI49">
        <v>147</v>
      </c>
      <c r="AJ49">
        <v>2464</v>
      </c>
      <c r="AK49">
        <v>0</v>
      </c>
      <c r="AL49">
        <v>0</v>
      </c>
      <c r="AM49">
        <v>0</v>
      </c>
      <c r="AN49">
        <v>0</v>
      </c>
      <c r="AO49">
        <v>160</v>
      </c>
      <c r="AP49">
        <v>2849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56</v>
      </c>
      <c r="AY49">
        <v>426</v>
      </c>
      <c r="AZ49">
        <v>0</v>
      </c>
      <c r="BA49">
        <v>90</v>
      </c>
      <c r="BB49">
        <v>664</v>
      </c>
      <c r="BC49">
        <v>0</v>
      </c>
      <c r="BD49">
        <v>20</v>
      </c>
      <c r="BE49">
        <v>280</v>
      </c>
    </row>
    <row r="50" spans="1:57">
      <c r="A50">
        <v>2</v>
      </c>
      <c r="B50">
        <v>2019</v>
      </c>
      <c r="C50" t="s">
        <v>307</v>
      </c>
      <c r="D50">
        <v>209</v>
      </c>
      <c r="E50" t="str">
        <f>VLOOKUP(D50,'参）統計国名符号表'!$A$4:$B$285,2,FALSE)</f>
        <v>ルクセンブルク</v>
      </c>
      <c r="F50" s="4">
        <f t="shared" si="6"/>
        <v>9.4049999999999995E-2</v>
      </c>
      <c r="G50" s="4"/>
      <c r="H50" s="4"/>
      <c r="I50" s="4"/>
      <c r="J50" s="3">
        <f t="shared" si="5"/>
        <v>6.9640068803055136E-5</v>
      </c>
      <c r="K50" s="3"/>
      <c r="L50" s="4"/>
      <c r="M50">
        <f t="shared" si="7"/>
        <v>6093</v>
      </c>
      <c r="N50" s="4">
        <f t="shared" si="8"/>
        <v>6.0929999999999998E-2</v>
      </c>
      <c r="Q50" t="s">
        <v>309</v>
      </c>
      <c r="R50" t="s">
        <v>310</v>
      </c>
      <c r="S50">
        <v>0</v>
      </c>
      <c r="T50">
        <v>6342</v>
      </c>
      <c r="U50">
        <v>9405</v>
      </c>
      <c r="V50">
        <v>0</v>
      </c>
      <c r="W50">
        <v>1900</v>
      </c>
      <c r="X50">
        <v>2774</v>
      </c>
      <c r="Y50">
        <v>0</v>
      </c>
      <c r="Z50">
        <v>372</v>
      </c>
      <c r="AA50">
        <v>538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745</v>
      </c>
      <c r="AM50">
        <v>895</v>
      </c>
      <c r="AN50">
        <v>0</v>
      </c>
      <c r="AO50">
        <v>475</v>
      </c>
      <c r="AP50">
        <v>742</v>
      </c>
      <c r="AQ50">
        <v>0</v>
      </c>
      <c r="AR50">
        <v>1425</v>
      </c>
      <c r="AS50">
        <v>2228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1425</v>
      </c>
      <c r="BE50">
        <v>2228</v>
      </c>
    </row>
    <row r="51" spans="1:57">
      <c r="A51">
        <v>2</v>
      </c>
      <c r="B51">
        <v>2019</v>
      </c>
      <c r="C51" t="s">
        <v>307</v>
      </c>
      <c r="D51">
        <v>310</v>
      </c>
      <c r="E51" t="str">
        <f>VLOOKUP(D51,'参）統計国名符号表'!$A$4:$B$285,2,FALSE)</f>
        <v>ニカラグア</v>
      </c>
      <c r="F51" s="4">
        <f t="shared" si="6"/>
        <v>9.282E-2</v>
      </c>
      <c r="G51" s="4"/>
      <c r="H51" s="4"/>
      <c r="I51" s="4"/>
      <c r="J51" s="3">
        <f t="shared" si="5"/>
        <v>6.8729305542791899E-5</v>
      </c>
      <c r="K51" s="3"/>
      <c r="L51" s="4"/>
      <c r="M51">
        <f t="shared" si="7"/>
        <v>9282</v>
      </c>
      <c r="N51" s="4">
        <f t="shared" si="8"/>
        <v>9.282E-2</v>
      </c>
      <c r="Q51" t="s">
        <v>309</v>
      </c>
      <c r="R51" t="s">
        <v>310</v>
      </c>
      <c r="S51">
        <v>0</v>
      </c>
      <c r="T51">
        <v>1319</v>
      </c>
      <c r="U51">
        <v>9282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373</v>
      </c>
      <c r="AG51">
        <v>2436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820</v>
      </c>
      <c r="AP51">
        <v>6067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126</v>
      </c>
      <c r="AY51">
        <v>779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</row>
    <row r="52" spans="1:57">
      <c r="A52">
        <v>2</v>
      </c>
      <c r="B52">
        <v>2019</v>
      </c>
      <c r="C52" t="s">
        <v>307</v>
      </c>
      <c r="D52">
        <v>237</v>
      </c>
      <c r="E52" t="str">
        <f>VLOOKUP(D52,'参）統計国名符号表'!$A$4:$B$285,2,FALSE)</f>
        <v>リトアニア</v>
      </c>
      <c r="F52" s="4">
        <f t="shared" si="6"/>
        <v>8.6010000000000003E-2</v>
      </c>
      <c r="G52" s="4"/>
      <c r="H52" s="4"/>
      <c r="I52" s="4"/>
      <c r="J52" s="3">
        <f t="shared" si="5"/>
        <v>6.368678700426128E-5</v>
      </c>
      <c r="K52" s="3"/>
      <c r="L52" s="4"/>
      <c r="M52">
        <f t="shared" si="7"/>
        <v>8173</v>
      </c>
      <c r="N52" s="4">
        <f t="shared" si="8"/>
        <v>8.1729999999999997E-2</v>
      </c>
      <c r="Q52" t="s">
        <v>309</v>
      </c>
      <c r="R52" t="s">
        <v>310</v>
      </c>
      <c r="S52">
        <v>0</v>
      </c>
      <c r="T52">
        <v>2389</v>
      </c>
      <c r="U52">
        <v>8601</v>
      </c>
      <c r="V52">
        <v>0</v>
      </c>
      <c r="W52">
        <v>0</v>
      </c>
      <c r="X52">
        <v>0</v>
      </c>
      <c r="Y52">
        <v>0</v>
      </c>
      <c r="Z52">
        <v>30</v>
      </c>
      <c r="AA52">
        <v>216</v>
      </c>
      <c r="AB52">
        <v>0</v>
      </c>
      <c r="AC52">
        <v>38</v>
      </c>
      <c r="AD52">
        <v>212</v>
      </c>
      <c r="AE52">
        <v>0</v>
      </c>
      <c r="AF52">
        <v>544</v>
      </c>
      <c r="AG52">
        <v>2021</v>
      </c>
      <c r="AH52">
        <v>0</v>
      </c>
      <c r="AI52">
        <v>1612</v>
      </c>
      <c r="AJ52">
        <v>3440</v>
      </c>
      <c r="AK52">
        <v>0</v>
      </c>
      <c r="AL52">
        <v>0</v>
      </c>
      <c r="AM52">
        <v>0</v>
      </c>
      <c r="AN52">
        <v>0</v>
      </c>
      <c r="AO52">
        <v>15</v>
      </c>
      <c r="AP52">
        <v>322</v>
      </c>
      <c r="AQ52">
        <v>0</v>
      </c>
      <c r="AR52">
        <v>59</v>
      </c>
      <c r="AS52">
        <v>1006</v>
      </c>
      <c r="AT52">
        <v>0</v>
      </c>
      <c r="AU52">
        <v>56</v>
      </c>
      <c r="AV52">
        <v>822</v>
      </c>
      <c r="AW52">
        <v>0</v>
      </c>
      <c r="AX52">
        <v>22</v>
      </c>
      <c r="AY52">
        <v>333</v>
      </c>
      <c r="AZ52">
        <v>0</v>
      </c>
      <c r="BA52">
        <v>0</v>
      </c>
      <c r="BB52">
        <v>0</v>
      </c>
      <c r="BC52">
        <v>0</v>
      </c>
      <c r="BD52">
        <v>13</v>
      </c>
      <c r="BE52">
        <v>229</v>
      </c>
    </row>
    <row r="53" spans="1:57">
      <c r="A53">
        <v>2</v>
      </c>
      <c r="B53">
        <v>2019</v>
      </c>
      <c r="C53" t="s">
        <v>307</v>
      </c>
      <c r="D53">
        <v>143</v>
      </c>
      <c r="E53" t="str">
        <f>VLOOKUP(D53,'参）統計国名符号表'!$A$4:$B$285,2,FALSE)</f>
        <v>イスラエル</v>
      </c>
      <c r="F53" s="4">
        <f t="shared" si="6"/>
        <v>8.3040000000000003E-2</v>
      </c>
      <c r="G53" s="4"/>
      <c r="H53" s="4"/>
      <c r="I53" s="4"/>
      <c r="J53" s="3">
        <f t="shared" si="5"/>
        <v>6.1487626936796385E-5</v>
      </c>
      <c r="K53" s="3"/>
      <c r="L53" s="4"/>
      <c r="M53">
        <f t="shared" si="7"/>
        <v>8304</v>
      </c>
      <c r="N53" s="4">
        <f t="shared" si="8"/>
        <v>8.3040000000000003E-2</v>
      </c>
      <c r="Q53" t="s">
        <v>309</v>
      </c>
      <c r="R53" t="s">
        <v>310</v>
      </c>
      <c r="S53">
        <v>0</v>
      </c>
      <c r="T53">
        <v>548</v>
      </c>
      <c r="U53">
        <v>8304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548</v>
      </c>
      <c r="AS53">
        <v>8304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</row>
    <row r="54" spans="1:57">
      <c r="A54">
        <v>2</v>
      </c>
      <c r="B54">
        <v>2019</v>
      </c>
      <c r="C54" t="s">
        <v>307</v>
      </c>
      <c r="D54">
        <v>401</v>
      </c>
      <c r="E54" t="e">
        <f>VLOOKUP(D54,'参）統計国名符号表'!$A$4:$B$285,2,FALSE)</f>
        <v>#N/A</v>
      </c>
      <c r="F54" s="4">
        <f t="shared" si="6"/>
        <v>7.7859999999999999E-2</v>
      </c>
      <c r="G54" s="4"/>
      <c r="H54" s="4"/>
      <c r="I54" s="4"/>
      <c r="J54" s="3">
        <f t="shared" si="5"/>
        <v>5.7652054832598338E-5</v>
      </c>
      <c r="K54" s="3"/>
      <c r="L54" s="4"/>
      <c r="M54">
        <f t="shared" si="7"/>
        <v>7786</v>
      </c>
      <c r="N54" s="4">
        <f t="shared" si="8"/>
        <v>7.7859999999999999E-2</v>
      </c>
      <c r="Q54" t="s">
        <v>309</v>
      </c>
      <c r="R54" t="s">
        <v>310</v>
      </c>
      <c r="S54">
        <v>0</v>
      </c>
      <c r="T54">
        <v>873</v>
      </c>
      <c r="U54">
        <v>7786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407</v>
      </c>
      <c r="AG54">
        <v>2395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166</v>
      </c>
      <c r="AS54">
        <v>1946</v>
      </c>
      <c r="AT54">
        <v>0</v>
      </c>
      <c r="AU54">
        <v>300</v>
      </c>
      <c r="AV54">
        <v>3445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</row>
    <row r="55" spans="1:57">
      <c r="A55">
        <v>2</v>
      </c>
      <c r="B55">
        <v>2019</v>
      </c>
      <c r="C55" t="s">
        <v>307</v>
      </c>
      <c r="D55">
        <v>235</v>
      </c>
      <c r="E55" t="str">
        <f>VLOOKUP(D55,'参）統計国名符号表'!$A$4:$B$285,2,FALSE)</f>
        <v>エストニア</v>
      </c>
      <c r="F55" s="4">
        <f t="shared" si="6"/>
        <v>7.4480000000000005E-2</v>
      </c>
      <c r="G55" s="4"/>
      <c r="H55" s="4"/>
      <c r="I55" s="4"/>
      <c r="J55" s="3">
        <f t="shared" si="5"/>
        <v>5.5149307011712361E-5</v>
      </c>
      <c r="K55" s="3"/>
      <c r="L55" s="4"/>
      <c r="M55">
        <f t="shared" si="7"/>
        <v>5557</v>
      </c>
      <c r="N55" s="4">
        <f t="shared" si="8"/>
        <v>5.5570000000000001E-2</v>
      </c>
      <c r="Q55" t="s">
        <v>309</v>
      </c>
      <c r="R55" t="s">
        <v>310</v>
      </c>
      <c r="S55">
        <v>0</v>
      </c>
      <c r="T55">
        <v>911</v>
      </c>
      <c r="U55">
        <v>7448</v>
      </c>
      <c r="V55">
        <v>0</v>
      </c>
      <c r="W55">
        <v>30</v>
      </c>
      <c r="X55">
        <v>660</v>
      </c>
      <c r="Y55">
        <v>0</v>
      </c>
      <c r="Z55">
        <v>10</v>
      </c>
      <c r="AA55">
        <v>265</v>
      </c>
      <c r="AB55">
        <v>0</v>
      </c>
      <c r="AC55">
        <v>62</v>
      </c>
      <c r="AD55">
        <v>966</v>
      </c>
      <c r="AE55">
        <v>0</v>
      </c>
      <c r="AF55">
        <v>10</v>
      </c>
      <c r="AG55">
        <v>250</v>
      </c>
      <c r="AH55">
        <v>0</v>
      </c>
      <c r="AI55">
        <v>50</v>
      </c>
      <c r="AJ55">
        <v>807</v>
      </c>
      <c r="AK55">
        <v>0</v>
      </c>
      <c r="AL55">
        <v>11</v>
      </c>
      <c r="AM55">
        <v>242</v>
      </c>
      <c r="AN55">
        <v>0</v>
      </c>
      <c r="AO55">
        <v>574</v>
      </c>
      <c r="AP55">
        <v>1086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50</v>
      </c>
      <c r="AY55">
        <v>1059</v>
      </c>
      <c r="AZ55">
        <v>0</v>
      </c>
      <c r="BA55">
        <v>89</v>
      </c>
      <c r="BB55">
        <v>1483</v>
      </c>
      <c r="BC55">
        <v>0</v>
      </c>
      <c r="BD55">
        <v>25</v>
      </c>
      <c r="BE55">
        <v>630</v>
      </c>
    </row>
    <row r="56" spans="1:57">
      <c r="A56">
        <v>2</v>
      </c>
      <c r="B56">
        <v>2019</v>
      </c>
      <c r="C56" t="s">
        <v>307</v>
      </c>
      <c r="D56">
        <v>222</v>
      </c>
      <c r="E56" t="str">
        <f>VLOOKUP(D56,'参）統計国名符号表'!$A$4:$B$285,2,FALSE)</f>
        <v>フィンランド</v>
      </c>
      <c r="F56" s="4">
        <f t="shared" si="6"/>
        <v>5.74E-2</v>
      </c>
      <c r="G56" s="4"/>
      <c r="H56" s="4"/>
      <c r="I56" s="4"/>
      <c r="J56" s="3">
        <f t="shared" si="5"/>
        <v>4.250228547895125E-5</v>
      </c>
      <c r="K56" s="3"/>
      <c r="L56" s="4"/>
      <c r="M56">
        <f t="shared" si="7"/>
        <v>5740</v>
      </c>
      <c r="N56" s="4">
        <f t="shared" si="8"/>
        <v>5.74E-2</v>
      </c>
      <c r="Q56" t="s">
        <v>309</v>
      </c>
      <c r="R56" t="s">
        <v>310</v>
      </c>
      <c r="S56">
        <v>0</v>
      </c>
      <c r="T56">
        <v>669</v>
      </c>
      <c r="U56">
        <v>5740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427</v>
      </c>
      <c r="AJ56">
        <v>3491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40</v>
      </c>
      <c r="AY56">
        <v>969</v>
      </c>
      <c r="AZ56">
        <v>0</v>
      </c>
      <c r="BA56">
        <v>202</v>
      </c>
      <c r="BB56">
        <v>1280</v>
      </c>
      <c r="BC56">
        <v>0</v>
      </c>
      <c r="BD56">
        <v>0</v>
      </c>
      <c r="BE56">
        <v>0</v>
      </c>
    </row>
    <row r="57" spans="1:57">
      <c r="A57">
        <v>2</v>
      </c>
      <c r="B57">
        <v>2019</v>
      </c>
      <c r="C57" t="s">
        <v>307</v>
      </c>
      <c r="D57">
        <v>504</v>
      </c>
      <c r="E57" t="str">
        <f>VLOOKUP(D57,'参）統計国名符号表'!$A$4:$B$285,2,FALSE)</f>
        <v>チュニジア</v>
      </c>
      <c r="F57" s="4">
        <f t="shared" si="6"/>
        <v>5.7270000000000001E-2</v>
      </c>
      <c r="G57" s="4"/>
      <c r="H57" s="4"/>
      <c r="I57" s="4"/>
      <c r="J57" s="3">
        <f t="shared" si="5"/>
        <v>4.2406025947378713E-5</v>
      </c>
      <c r="K57" s="3"/>
      <c r="L57" s="4"/>
      <c r="M57">
        <f t="shared" si="7"/>
        <v>5727</v>
      </c>
      <c r="N57" s="4">
        <f t="shared" si="8"/>
        <v>5.7270000000000001E-2</v>
      </c>
      <c r="Q57" t="s">
        <v>309</v>
      </c>
      <c r="R57" t="s">
        <v>310</v>
      </c>
      <c r="S57">
        <v>0</v>
      </c>
      <c r="T57">
        <v>777</v>
      </c>
      <c r="U57">
        <v>5727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98</v>
      </c>
      <c r="AG57">
        <v>495</v>
      </c>
      <c r="AH57">
        <v>0</v>
      </c>
      <c r="AI57">
        <v>193</v>
      </c>
      <c r="AJ57">
        <v>1768</v>
      </c>
      <c r="AK57">
        <v>0</v>
      </c>
      <c r="AL57">
        <v>0</v>
      </c>
      <c r="AM57">
        <v>0</v>
      </c>
      <c r="AN57">
        <v>0</v>
      </c>
      <c r="AO57">
        <v>54</v>
      </c>
      <c r="AP57">
        <v>840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244</v>
      </c>
      <c r="BB57">
        <v>1785</v>
      </c>
      <c r="BC57">
        <v>0</v>
      </c>
      <c r="BD57">
        <v>188</v>
      </c>
      <c r="BE57">
        <v>839</v>
      </c>
    </row>
    <row r="58" spans="1:57">
      <c r="A58">
        <v>2</v>
      </c>
      <c r="B58">
        <v>2019</v>
      </c>
      <c r="C58" t="s">
        <v>307</v>
      </c>
      <c r="D58">
        <v>244</v>
      </c>
      <c r="E58" t="str">
        <f>VLOOKUP(D58,'参）統計国名符号表'!$A$4:$B$285,2,FALSE)</f>
        <v>北マケドニア</v>
      </c>
      <c r="F58" s="4">
        <f t="shared" si="6"/>
        <v>5.7110000000000001E-2</v>
      </c>
      <c r="G58" s="4"/>
      <c r="H58" s="4"/>
      <c r="I58" s="4"/>
      <c r="J58" s="3">
        <f t="shared" si="5"/>
        <v>4.228755267775098E-5</v>
      </c>
      <c r="K58" s="3"/>
      <c r="L58" s="4"/>
      <c r="M58">
        <f t="shared" si="7"/>
        <v>4582</v>
      </c>
      <c r="N58" s="4">
        <f t="shared" si="8"/>
        <v>4.582E-2</v>
      </c>
      <c r="Q58" t="s">
        <v>309</v>
      </c>
      <c r="R58" t="s">
        <v>310</v>
      </c>
      <c r="S58">
        <v>0</v>
      </c>
      <c r="T58">
        <v>663</v>
      </c>
      <c r="U58">
        <v>5711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125</v>
      </c>
      <c r="AD58">
        <v>1129</v>
      </c>
      <c r="AE58">
        <v>0</v>
      </c>
      <c r="AF58">
        <v>0</v>
      </c>
      <c r="AG58">
        <v>0</v>
      </c>
      <c r="AH58">
        <v>0</v>
      </c>
      <c r="AI58">
        <v>22</v>
      </c>
      <c r="AJ58">
        <v>250</v>
      </c>
      <c r="AK58">
        <v>0</v>
      </c>
      <c r="AL58">
        <v>178</v>
      </c>
      <c r="AM58">
        <v>1272</v>
      </c>
      <c r="AN58">
        <v>0</v>
      </c>
      <c r="AO58">
        <v>66</v>
      </c>
      <c r="AP58">
        <v>365</v>
      </c>
      <c r="AQ58">
        <v>0</v>
      </c>
      <c r="AR58">
        <v>29</v>
      </c>
      <c r="AS58">
        <v>245</v>
      </c>
      <c r="AT58">
        <v>0</v>
      </c>
      <c r="AU58">
        <v>168</v>
      </c>
      <c r="AV58">
        <v>1502</v>
      </c>
      <c r="AW58">
        <v>0</v>
      </c>
      <c r="AX58">
        <v>75</v>
      </c>
      <c r="AY58">
        <v>948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</row>
    <row r="59" spans="1:57">
      <c r="A59">
        <v>2</v>
      </c>
      <c r="B59">
        <v>2019</v>
      </c>
      <c r="C59" t="s">
        <v>307</v>
      </c>
      <c r="D59">
        <v>238</v>
      </c>
      <c r="E59" t="str">
        <f>VLOOKUP(D59,'参）統計国名符号表'!$A$4:$B$285,2,FALSE)</f>
        <v>ウクライナ</v>
      </c>
      <c r="F59" s="4">
        <f t="shared" si="6"/>
        <v>4.6109999999999998E-2</v>
      </c>
      <c r="G59" s="4"/>
      <c r="H59" s="4"/>
      <c r="I59" s="4"/>
      <c r="J59" s="3">
        <f t="shared" si="5"/>
        <v>3.4142515390843941E-5</v>
      </c>
      <c r="K59" s="3"/>
      <c r="L59" s="4"/>
      <c r="M59">
        <f t="shared" si="7"/>
        <v>4611</v>
      </c>
      <c r="N59" s="4">
        <f t="shared" si="8"/>
        <v>4.6109999999999998E-2</v>
      </c>
      <c r="Q59" t="s">
        <v>309</v>
      </c>
      <c r="R59" t="s">
        <v>310</v>
      </c>
      <c r="S59">
        <v>0</v>
      </c>
      <c r="T59">
        <v>404</v>
      </c>
      <c r="U59">
        <v>4611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59</v>
      </c>
      <c r="AS59">
        <v>397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345</v>
      </c>
      <c r="BB59">
        <v>4214</v>
      </c>
      <c r="BC59">
        <v>0</v>
      </c>
      <c r="BD59">
        <v>0</v>
      </c>
      <c r="BE59">
        <v>0</v>
      </c>
    </row>
    <row r="60" spans="1:57">
      <c r="A60">
        <v>2</v>
      </c>
      <c r="B60">
        <v>2019</v>
      </c>
      <c r="C60" t="s">
        <v>307</v>
      </c>
      <c r="D60">
        <v>154</v>
      </c>
      <c r="E60" t="str">
        <f>VLOOKUP(D60,'参）統計国名符号表'!$A$4:$B$285,2,FALSE)</f>
        <v>キルギス</v>
      </c>
      <c r="F60" s="4">
        <f t="shared" si="6"/>
        <v>3.56E-2</v>
      </c>
      <c r="G60" s="4"/>
      <c r="H60" s="4"/>
      <c r="I60" s="4"/>
      <c r="J60" s="3">
        <f t="shared" si="5"/>
        <v>2.6360302492171856E-5</v>
      </c>
      <c r="K60" s="3"/>
      <c r="L60" s="4"/>
      <c r="M60">
        <f t="shared" si="7"/>
        <v>3560</v>
      </c>
      <c r="N60" s="4">
        <f t="shared" si="8"/>
        <v>3.56E-2</v>
      </c>
      <c r="Q60" t="s">
        <v>309</v>
      </c>
      <c r="R60" t="s">
        <v>310</v>
      </c>
      <c r="S60">
        <v>0</v>
      </c>
      <c r="T60">
        <v>129</v>
      </c>
      <c r="U60">
        <v>3560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2</v>
      </c>
      <c r="AM60">
        <v>206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121</v>
      </c>
      <c r="AV60">
        <v>3079</v>
      </c>
      <c r="AW60">
        <v>0</v>
      </c>
      <c r="AX60">
        <v>0</v>
      </c>
      <c r="AY60">
        <v>0</v>
      </c>
      <c r="AZ60">
        <v>0</v>
      </c>
      <c r="BA60">
        <v>6</v>
      </c>
      <c r="BB60">
        <v>275</v>
      </c>
      <c r="BC60">
        <v>0</v>
      </c>
      <c r="BD60">
        <v>0</v>
      </c>
      <c r="BE60">
        <v>0</v>
      </c>
    </row>
    <row r="61" spans="1:57">
      <c r="A61">
        <v>2</v>
      </c>
      <c r="B61">
        <v>2019</v>
      </c>
      <c r="C61" t="s">
        <v>307</v>
      </c>
      <c r="D61">
        <v>612</v>
      </c>
      <c r="E61" t="str">
        <f>VLOOKUP(D61,'参）統計国名符号表'!$A$4:$B$285,2,FALSE)</f>
        <v>フィジー</v>
      </c>
      <c r="F61" s="4">
        <f t="shared" si="6"/>
        <v>3.381E-2</v>
      </c>
      <c r="G61" s="4"/>
      <c r="H61" s="4"/>
      <c r="I61" s="4"/>
      <c r="J61" s="3">
        <f t="shared" si="5"/>
        <v>2.5034882788211531E-5</v>
      </c>
      <c r="K61" s="3"/>
      <c r="L61" s="4"/>
      <c r="M61">
        <f t="shared" si="7"/>
        <v>1832</v>
      </c>
      <c r="N61" s="4">
        <f t="shared" si="8"/>
        <v>1.8319999999999999E-2</v>
      </c>
      <c r="Q61" t="s">
        <v>309</v>
      </c>
      <c r="R61" t="s">
        <v>310</v>
      </c>
      <c r="S61">
        <v>0</v>
      </c>
      <c r="T61">
        <v>518</v>
      </c>
      <c r="U61">
        <v>3381</v>
      </c>
      <c r="V61">
        <v>0</v>
      </c>
      <c r="W61">
        <v>0</v>
      </c>
      <c r="X61">
        <v>0</v>
      </c>
      <c r="Y61">
        <v>0</v>
      </c>
      <c r="Z61">
        <v>220</v>
      </c>
      <c r="AA61">
        <v>1549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298</v>
      </c>
      <c r="AM61">
        <v>1832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</row>
    <row r="62" spans="1:57">
      <c r="A62">
        <v>2</v>
      </c>
      <c r="B62">
        <v>2019</v>
      </c>
      <c r="C62" t="s">
        <v>307</v>
      </c>
      <c r="D62">
        <v>541</v>
      </c>
      <c r="E62" t="str">
        <f>VLOOKUP(D62,'参）統計国名符号表'!$A$4:$B$285,2,FALSE)</f>
        <v>ケニア</v>
      </c>
      <c r="F62" s="4">
        <f t="shared" si="6"/>
        <v>2.3220000000000001E-2</v>
      </c>
      <c r="G62" s="4"/>
      <c r="H62" s="4"/>
      <c r="I62" s="4"/>
      <c r="J62" s="3">
        <f t="shared" si="5"/>
        <v>1.7193433254725576E-5</v>
      </c>
      <c r="K62" s="3"/>
      <c r="L62" s="4"/>
      <c r="M62">
        <f t="shared" si="7"/>
        <v>1773</v>
      </c>
      <c r="N62" s="4">
        <f t="shared" si="8"/>
        <v>1.7729999999999999E-2</v>
      </c>
      <c r="Q62" t="s">
        <v>309</v>
      </c>
      <c r="R62" t="s">
        <v>310</v>
      </c>
      <c r="S62">
        <v>0</v>
      </c>
      <c r="T62">
        <v>2381</v>
      </c>
      <c r="U62">
        <v>2322</v>
      </c>
      <c r="V62">
        <v>0</v>
      </c>
      <c r="W62">
        <v>281</v>
      </c>
      <c r="X62">
        <v>248</v>
      </c>
      <c r="Y62">
        <v>0</v>
      </c>
      <c r="Z62">
        <v>0</v>
      </c>
      <c r="AA62">
        <v>0</v>
      </c>
      <c r="AB62">
        <v>0</v>
      </c>
      <c r="AC62">
        <v>325</v>
      </c>
      <c r="AD62">
        <v>301</v>
      </c>
      <c r="AE62">
        <v>0</v>
      </c>
      <c r="AF62">
        <v>274</v>
      </c>
      <c r="AG62">
        <v>273</v>
      </c>
      <c r="AH62">
        <v>0</v>
      </c>
      <c r="AI62">
        <v>206</v>
      </c>
      <c r="AJ62">
        <v>201</v>
      </c>
      <c r="AK62">
        <v>0</v>
      </c>
      <c r="AL62">
        <v>265</v>
      </c>
      <c r="AM62">
        <v>251</v>
      </c>
      <c r="AN62">
        <v>0</v>
      </c>
      <c r="AO62">
        <v>233</v>
      </c>
      <c r="AP62">
        <v>220</v>
      </c>
      <c r="AQ62">
        <v>0</v>
      </c>
      <c r="AR62">
        <v>227</v>
      </c>
      <c r="AS62">
        <v>208</v>
      </c>
      <c r="AT62">
        <v>0</v>
      </c>
      <c r="AU62">
        <v>319</v>
      </c>
      <c r="AV62">
        <v>356</v>
      </c>
      <c r="AW62">
        <v>0</v>
      </c>
      <c r="AX62">
        <v>0</v>
      </c>
      <c r="AY62">
        <v>0</v>
      </c>
      <c r="AZ62">
        <v>0</v>
      </c>
      <c r="BA62">
        <v>251</v>
      </c>
      <c r="BB62">
        <v>264</v>
      </c>
      <c r="BC62">
        <v>0</v>
      </c>
      <c r="BD62">
        <v>0</v>
      </c>
      <c r="BE62">
        <v>0</v>
      </c>
    </row>
    <row r="63" spans="1:57">
      <c r="A63">
        <v>2</v>
      </c>
      <c r="B63">
        <v>2019</v>
      </c>
      <c r="C63" t="s">
        <v>307</v>
      </c>
      <c r="D63">
        <v>311</v>
      </c>
      <c r="E63" t="str">
        <f>VLOOKUP(D63,'参）統計国名符号表'!$A$4:$B$285,2,FALSE)</f>
        <v>コスタリカ</v>
      </c>
      <c r="F63" s="4">
        <f t="shared" si="6"/>
        <v>2.087E-2</v>
      </c>
      <c r="G63" s="4"/>
      <c r="H63" s="4"/>
      <c r="I63" s="4"/>
      <c r="J63" s="3">
        <f t="shared" si="5"/>
        <v>1.5453357107068165E-5</v>
      </c>
      <c r="K63" s="3"/>
      <c r="L63" s="4"/>
      <c r="M63">
        <f t="shared" si="7"/>
        <v>2087</v>
      </c>
      <c r="N63" s="4">
        <f t="shared" si="8"/>
        <v>2.087E-2</v>
      </c>
      <c r="Q63" t="s">
        <v>309</v>
      </c>
      <c r="R63" t="s">
        <v>310</v>
      </c>
      <c r="S63">
        <v>0</v>
      </c>
      <c r="T63">
        <v>365</v>
      </c>
      <c r="U63">
        <v>2087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290</v>
      </c>
      <c r="AP63">
        <v>1249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75</v>
      </c>
      <c r="BB63">
        <v>838</v>
      </c>
      <c r="BC63">
        <v>0</v>
      </c>
      <c r="BD63">
        <v>0</v>
      </c>
      <c r="BE63">
        <v>0</v>
      </c>
    </row>
    <row r="64" spans="1:57">
      <c r="A64">
        <v>2</v>
      </c>
      <c r="B64">
        <v>2019</v>
      </c>
      <c r="C64" t="s">
        <v>307</v>
      </c>
      <c r="D64">
        <v>232</v>
      </c>
      <c r="E64" t="str">
        <f>VLOOKUP(D64,'参）統計国名符号表'!$A$4:$B$285,2,FALSE)</f>
        <v>ブルガリア</v>
      </c>
      <c r="F64" s="4">
        <f t="shared" si="6"/>
        <v>1.736E-2</v>
      </c>
      <c r="G64" s="4"/>
      <c r="H64" s="4"/>
      <c r="I64" s="4"/>
      <c r="J64" s="3">
        <f t="shared" si="5"/>
        <v>1.2854349754609647E-5</v>
      </c>
      <c r="K64" s="3"/>
      <c r="L64" s="4"/>
      <c r="M64">
        <f t="shared" si="7"/>
        <v>1736</v>
      </c>
      <c r="N64" s="4">
        <f t="shared" si="8"/>
        <v>1.736E-2</v>
      </c>
      <c r="Q64" t="s">
        <v>309</v>
      </c>
      <c r="R64" t="s">
        <v>310</v>
      </c>
      <c r="S64">
        <v>0</v>
      </c>
      <c r="T64">
        <v>361</v>
      </c>
      <c r="U64">
        <v>1736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7</v>
      </c>
      <c r="AG64">
        <v>336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2</v>
      </c>
      <c r="AP64">
        <v>371</v>
      </c>
      <c r="AQ64">
        <v>0</v>
      </c>
      <c r="AR64">
        <v>343</v>
      </c>
      <c r="AS64">
        <v>367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9</v>
      </c>
      <c r="BB64">
        <v>662</v>
      </c>
      <c r="BC64">
        <v>0</v>
      </c>
      <c r="BD64">
        <v>0</v>
      </c>
      <c r="BE64">
        <v>0</v>
      </c>
    </row>
    <row r="65" spans="1:57">
      <c r="A65">
        <v>2</v>
      </c>
      <c r="B65">
        <v>2019</v>
      </c>
      <c r="C65" t="s">
        <v>307</v>
      </c>
      <c r="D65">
        <v>147</v>
      </c>
      <c r="E65" t="str">
        <f>VLOOKUP(D65,'参）統計国名符号表'!$A$4:$B$285,2,FALSE)</f>
        <v>アラブ首長国連邦</v>
      </c>
      <c r="F65" s="4">
        <f t="shared" si="6"/>
        <v>1.6670000000000001E-2</v>
      </c>
      <c r="G65" s="4"/>
      <c r="H65" s="4"/>
      <c r="I65" s="4"/>
      <c r="J65" s="3">
        <f t="shared" si="5"/>
        <v>1.2343433779340025E-5</v>
      </c>
      <c r="K65" s="3"/>
      <c r="L65" s="4"/>
      <c r="M65">
        <f t="shared" si="7"/>
        <v>1667</v>
      </c>
      <c r="N65" s="4">
        <f t="shared" si="8"/>
        <v>1.6670000000000001E-2</v>
      </c>
      <c r="Q65" t="s">
        <v>309</v>
      </c>
      <c r="R65" t="s">
        <v>310</v>
      </c>
      <c r="S65">
        <v>0</v>
      </c>
      <c r="T65">
        <v>720</v>
      </c>
      <c r="U65">
        <v>1667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720</v>
      </c>
      <c r="AP65">
        <v>1667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</row>
    <row r="66" spans="1:57">
      <c r="A66">
        <v>2</v>
      </c>
      <c r="B66">
        <v>2019</v>
      </c>
      <c r="C66" t="s">
        <v>307</v>
      </c>
      <c r="D66">
        <v>224</v>
      </c>
      <c r="E66" t="str">
        <f>VLOOKUP(D66,'参）統計国名符号表'!$A$4:$B$285,2,FALSE)</f>
        <v>ロシア</v>
      </c>
      <c r="F66" s="4">
        <f t="shared" ref="F66:F79" si="9">U66/100000</f>
        <v>1.4019999999999999E-2</v>
      </c>
      <c r="G66" s="4"/>
      <c r="H66" s="4"/>
      <c r="I66" s="4"/>
      <c r="J66" s="3">
        <f t="shared" si="5"/>
        <v>1.0381220251130601E-5</v>
      </c>
      <c r="K66" s="3"/>
      <c r="L66" s="4"/>
      <c r="M66">
        <f t="shared" ref="M66:M79" si="10">U66-X66-AA66-AD66</f>
        <v>1402</v>
      </c>
      <c r="N66" s="4">
        <f t="shared" ref="N66:N79" si="11">M66/100000</f>
        <v>1.4019999999999999E-2</v>
      </c>
      <c r="Q66" t="s">
        <v>309</v>
      </c>
      <c r="R66" t="s">
        <v>310</v>
      </c>
      <c r="S66">
        <v>0</v>
      </c>
      <c r="T66">
        <v>507</v>
      </c>
      <c r="U66">
        <v>1402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457</v>
      </c>
      <c r="AG66">
        <v>833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50</v>
      </c>
      <c r="AY66">
        <v>569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</row>
    <row r="67" spans="1:57">
      <c r="A67">
        <v>2</v>
      </c>
      <c r="B67">
        <v>2019</v>
      </c>
      <c r="C67" t="s">
        <v>307</v>
      </c>
      <c r="D67">
        <v>221</v>
      </c>
      <c r="E67" t="str">
        <f>VLOOKUP(D67,'参）統計国名符号表'!$A$4:$B$285,2,FALSE)</f>
        <v>マルタ</v>
      </c>
      <c r="F67" s="4">
        <f t="shared" si="9"/>
        <v>1.0970000000000001E-2</v>
      </c>
      <c r="G67" s="4"/>
      <c r="H67" s="4"/>
      <c r="I67" s="4"/>
      <c r="J67" s="3">
        <f t="shared" ref="J67:J79" si="12">F67/$L$2</f>
        <v>8.1228235488518346E-6</v>
      </c>
      <c r="K67" s="3"/>
      <c r="L67" s="4"/>
      <c r="M67">
        <f t="shared" si="10"/>
        <v>0</v>
      </c>
      <c r="N67" s="4">
        <f t="shared" si="11"/>
        <v>0</v>
      </c>
      <c r="Q67" t="s">
        <v>309</v>
      </c>
      <c r="R67" t="s">
        <v>310</v>
      </c>
      <c r="S67">
        <v>0</v>
      </c>
      <c r="T67">
        <v>112</v>
      </c>
      <c r="U67">
        <v>1097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112</v>
      </c>
      <c r="AD67">
        <v>1097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</row>
    <row r="68" spans="1:57">
      <c r="A68">
        <v>2</v>
      </c>
      <c r="B68">
        <v>2019</v>
      </c>
      <c r="C68" t="s">
        <v>307</v>
      </c>
      <c r="D68">
        <v>242</v>
      </c>
      <c r="E68" t="str">
        <f>VLOOKUP(D68,'参）統計国名符号表'!$A$4:$B$285,2,FALSE)</f>
        <v>スロベニア</v>
      </c>
      <c r="F68" s="4">
        <f t="shared" si="9"/>
        <v>1.0959999999999999E-2</v>
      </c>
      <c r="G68" s="4"/>
      <c r="H68" s="4"/>
      <c r="I68" s="4"/>
      <c r="J68" s="3">
        <f t="shared" si="12"/>
        <v>8.1154189695000992E-6</v>
      </c>
      <c r="K68" s="3"/>
      <c r="L68" s="4"/>
      <c r="M68">
        <f t="shared" si="10"/>
        <v>760</v>
      </c>
      <c r="N68" s="4">
        <f t="shared" si="11"/>
        <v>7.6E-3</v>
      </c>
      <c r="Q68" t="s">
        <v>309</v>
      </c>
      <c r="R68" t="s">
        <v>310</v>
      </c>
      <c r="S68">
        <v>0</v>
      </c>
      <c r="T68">
        <v>88</v>
      </c>
      <c r="U68">
        <v>1096</v>
      </c>
      <c r="V68">
        <v>0</v>
      </c>
      <c r="W68">
        <v>0</v>
      </c>
      <c r="X68">
        <v>0</v>
      </c>
      <c r="Y68">
        <v>0</v>
      </c>
      <c r="Z68">
        <v>23</v>
      </c>
      <c r="AA68">
        <v>336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27</v>
      </c>
      <c r="AS68">
        <v>305</v>
      </c>
      <c r="AT68">
        <v>0</v>
      </c>
      <c r="AU68">
        <v>13</v>
      </c>
      <c r="AV68">
        <v>232</v>
      </c>
      <c r="AW68">
        <v>0</v>
      </c>
      <c r="AX68">
        <v>0</v>
      </c>
      <c r="AY68">
        <v>0</v>
      </c>
      <c r="AZ68">
        <v>0</v>
      </c>
      <c r="BA68">
        <v>25</v>
      </c>
      <c r="BB68">
        <v>223</v>
      </c>
      <c r="BC68">
        <v>0</v>
      </c>
      <c r="BD68">
        <v>0</v>
      </c>
      <c r="BE68">
        <v>0</v>
      </c>
    </row>
    <row r="69" spans="1:57">
      <c r="A69">
        <v>2</v>
      </c>
      <c r="B69">
        <v>2019</v>
      </c>
      <c r="C69" t="s">
        <v>307</v>
      </c>
      <c r="D69">
        <v>551</v>
      </c>
      <c r="E69" t="str">
        <f>VLOOKUP(D69,'参）統計国名符号表'!$A$4:$B$285,2,FALSE)</f>
        <v>南アフリカ共和国</v>
      </c>
      <c r="F69" s="4">
        <f t="shared" si="9"/>
        <v>1.0279999999999999E-2</v>
      </c>
      <c r="G69" s="4"/>
      <c r="H69" s="4"/>
      <c r="I69" s="4"/>
      <c r="J69" s="3">
        <f t="shared" si="12"/>
        <v>7.61190757358221E-6</v>
      </c>
      <c r="K69" s="3"/>
      <c r="L69" s="4"/>
      <c r="M69">
        <f t="shared" si="10"/>
        <v>1028</v>
      </c>
      <c r="N69" s="4">
        <f t="shared" si="11"/>
        <v>1.0279999999999999E-2</v>
      </c>
      <c r="Q69" t="s">
        <v>309</v>
      </c>
      <c r="R69" t="s">
        <v>310</v>
      </c>
      <c r="S69">
        <v>0</v>
      </c>
      <c r="T69">
        <v>600</v>
      </c>
      <c r="U69">
        <v>1028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600</v>
      </c>
      <c r="AP69">
        <v>1028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</row>
    <row r="70" spans="1:57">
      <c r="A70">
        <v>2</v>
      </c>
      <c r="B70">
        <v>2019</v>
      </c>
      <c r="C70" t="s">
        <v>307</v>
      </c>
      <c r="D70">
        <v>407</v>
      </c>
      <c r="E70" t="str">
        <f>VLOOKUP(D70,'参）統計国名符号表'!$A$4:$B$285,2,FALSE)</f>
        <v>ペルー</v>
      </c>
      <c r="F70" s="4">
        <f t="shared" si="9"/>
        <v>7.8700000000000003E-3</v>
      </c>
      <c r="G70" s="4"/>
      <c r="H70" s="4"/>
      <c r="I70" s="4"/>
      <c r="J70" s="3">
        <f t="shared" si="12"/>
        <v>5.8274039498143969E-6</v>
      </c>
      <c r="K70" s="3"/>
      <c r="L70" s="4"/>
      <c r="M70">
        <f t="shared" si="10"/>
        <v>204</v>
      </c>
      <c r="N70" s="4">
        <f t="shared" si="11"/>
        <v>2.0400000000000001E-3</v>
      </c>
      <c r="Q70" t="s">
        <v>309</v>
      </c>
      <c r="R70" t="s">
        <v>310</v>
      </c>
      <c r="S70">
        <v>0</v>
      </c>
      <c r="T70">
        <v>19</v>
      </c>
      <c r="U70">
        <v>787</v>
      </c>
      <c r="V70">
        <v>0</v>
      </c>
      <c r="W70">
        <v>0</v>
      </c>
      <c r="X70">
        <v>0</v>
      </c>
      <c r="Y70">
        <v>0</v>
      </c>
      <c r="Z70">
        <v>17</v>
      </c>
      <c r="AA70">
        <v>583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2</v>
      </c>
      <c r="BB70">
        <v>204</v>
      </c>
      <c r="BC70">
        <v>0</v>
      </c>
      <c r="BD70">
        <v>0</v>
      </c>
      <c r="BE70">
        <v>0</v>
      </c>
    </row>
    <row r="71" spans="1:57">
      <c r="A71">
        <v>2</v>
      </c>
      <c r="B71">
        <v>2019</v>
      </c>
      <c r="C71" t="s">
        <v>307</v>
      </c>
      <c r="D71">
        <v>241</v>
      </c>
      <c r="E71" t="str">
        <f>VLOOKUP(D71,'参）統計国名符号表'!$A$4:$B$285,2,FALSE)</f>
        <v>クロアチア</v>
      </c>
      <c r="F71" s="4">
        <f t="shared" si="9"/>
        <v>7.7000000000000002E-3</v>
      </c>
      <c r="G71" s="4"/>
      <c r="H71" s="4"/>
      <c r="I71" s="4"/>
      <c r="J71" s="3">
        <f t="shared" si="12"/>
        <v>5.7015261008349244E-6</v>
      </c>
      <c r="K71" s="3"/>
      <c r="L71" s="4"/>
      <c r="M71">
        <f t="shared" si="10"/>
        <v>263</v>
      </c>
      <c r="N71" s="4">
        <f t="shared" si="11"/>
        <v>2.63E-3</v>
      </c>
      <c r="Q71" t="s">
        <v>309</v>
      </c>
      <c r="R71" t="s">
        <v>310</v>
      </c>
      <c r="S71">
        <v>0</v>
      </c>
      <c r="T71">
        <v>327</v>
      </c>
      <c r="U71">
        <v>770</v>
      </c>
      <c r="V71">
        <v>0</v>
      </c>
      <c r="W71">
        <v>306</v>
      </c>
      <c r="X71">
        <v>507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21</v>
      </c>
      <c r="BE71">
        <v>263</v>
      </c>
    </row>
    <row r="72" spans="1:57">
      <c r="A72">
        <v>2</v>
      </c>
      <c r="B72">
        <v>2019</v>
      </c>
      <c r="C72" t="s">
        <v>307</v>
      </c>
      <c r="D72">
        <v>547</v>
      </c>
      <c r="E72" t="str">
        <f>VLOOKUP(D72,'参）統計国名符号表'!$A$4:$B$285,2,FALSE)</f>
        <v>モーリシャス</v>
      </c>
      <c r="F72" s="4">
        <f t="shared" si="9"/>
        <v>6.2700000000000004E-3</v>
      </c>
      <c r="G72" s="4"/>
      <c r="H72" s="4"/>
      <c r="I72" s="4"/>
      <c r="J72" s="3">
        <f t="shared" si="12"/>
        <v>4.6426712535370098E-6</v>
      </c>
      <c r="K72" s="3"/>
      <c r="L72" s="4"/>
      <c r="M72">
        <f t="shared" si="10"/>
        <v>627</v>
      </c>
      <c r="N72" s="4">
        <f t="shared" si="11"/>
        <v>6.2700000000000004E-3</v>
      </c>
      <c r="Q72" t="s">
        <v>309</v>
      </c>
      <c r="R72" t="s">
        <v>310</v>
      </c>
      <c r="S72">
        <v>0</v>
      </c>
      <c r="T72">
        <v>100</v>
      </c>
      <c r="U72">
        <v>627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74</v>
      </c>
      <c r="AS72">
        <v>338</v>
      </c>
      <c r="AT72">
        <v>0</v>
      </c>
      <c r="AU72">
        <v>0</v>
      </c>
      <c r="AV72">
        <v>0</v>
      </c>
      <c r="AW72">
        <v>0</v>
      </c>
      <c r="AX72">
        <v>26</v>
      </c>
      <c r="AY72">
        <v>289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</row>
    <row r="73" spans="1:57">
      <c r="A73">
        <v>2</v>
      </c>
      <c r="B73">
        <v>2019</v>
      </c>
      <c r="C73" t="s">
        <v>307</v>
      </c>
      <c r="D73">
        <v>229</v>
      </c>
      <c r="E73" t="str">
        <f>VLOOKUP(D73,'参）統計国名符号表'!$A$4:$B$285,2,FALSE)</f>
        <v>アルバニア</v>
      </c>
      <c r="F73" s="4">
        <f t="shared" si="9"/>
        <v>4.9199999999999999E-3</v>
      </c>
      <c r="G73" s="4"/>
      <c r="H73" s="4"/>
      <c r="I73" s="4"/>
      <c r="J73" s="3">
        <f t="shared" si="12"/>
        <v>3.6430530410529642E-6</v>
      </c>
      <c r="K73" s="3"/>
      <c r="L73" s="4"/>
      <c r="M73">
        <f t="shared" si="10"/>
        <v>0</v>
      </c>
      <c r="N73" s="4">
        <f t="shared" si="11"/>
        <v>0</v>
      </c>
      <c r="Q73" t="s">
        <v>309</v>
      </c>
      <c r="R73" t="s">
        <v>310</v>
      </c>
      <c r="S73">
        <v>0</v>
      </c>
      <c r="T73">
        <v>267</v>
      </c>
      <c r="U73">
        <v>492</v>
      </c>
      <c r="V73">
        <v>0</v>
      </c>
      <c r="W73">
        <v>267</v>
      </c>
      <c r="X73">
        <v>492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</row>
    <row r="74" spans="1:57">
      <c r="A74">
        <v>2</v>
      </c>
      <c r="B74">
        <v>2019</v>
      </c>
      <c r="C74" t="s">
        <v>307</v>
      </c>
      <c r="D74">
        <v>411</v>
      </c>
      <c r="E74" t="str">
        <f>VLOOKUP(D74,'参）統計国名符号表'!$A$4:$B$285,2,FALSE)</f>
        <v>パラグアイ</v>
      </c>
      <c r="F74" s="4">
        <f t="shared" si="9"/>
        <v>4.3400000000000001E-3</v>
      </c>
      <c r="G74" s="4"/>
      <c r="H74" s="4"/>
      <c r="I74" s="4"/>
      <c r="J74" s="3">
        <f t="shared" si="12"/>
        <v>3.2135874386524119E-6</v>
      </c>
      <c r="K74" s="3"/>
      <c r="L74" s="4"/>
      <c r="M74">
        <f t="shared" si="10"/>
        <v>0</v>
      </c>
      <c r="N74" s="4">
        <f t="shared" si="11"/>
        <v>0</v>
      </c>
      <c r="Q74" t="s">
        <v>309</v>
      </c>
      <c r="R74" t="s">
        <v>310</v>
      </c>
      <c r="S74">
        <v>0</v>
      </c>
      <c r="T74">
        <v>20</v>
      </c>
      <c r="U74">
        <v>434</v>
      </c>
      <c r="V74">
        <v>0</v>
      </c>
      <c r="W74">
        <v>0</v>
      </c>
      <c r="X74">
        <v>0</v>
      </c>
      <c r="Y74">
        <v>0</v>
      </c>
      <c r="Z74">
        <v>20</v>
      </c>
      <c r="AA74">
        <v>434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</row>
    <row r="75" spans="1:57">
      <c r="A75">
        <v>2</v>
      </c>
      <c r="B75">
        <v>2019</v>
      </c>
      <c r="C75" t="s">
        <v>307</v>
      </c>
      <c r="D75">
        <v>506</v>
      </c>
      <c r="E75" t="str">
        <f>VLOOKUP(D75,'参）統計国名符号表'!$A$4:$B$285,2,FALSE)</f>
        <v>エジプト</v>
      </c>
      <c r="F75" s="4">
        <f t="shared" si="9"/>
        <v>3.6900000000000001E-3</v>
      </c>
      <c r="G75" s="4"/>
      <c r="H75" s="4"/>
      <c r="I75" s="4"/>
      <c r="J75" s="3">
        <f t="shared" si="12"/>
        <v>2.7322897807897234E-6</v>
      </c>
      <c r="K75" s="3"/>
      <c r="L75" s="4"/>
      <c r="M75">
        <f t="shared" si="10"/>
        <v>369</v>
      </c>
      <c r="N75" s="4">
        <f t="shared" si="11"/>
        <v>3.6900000000000001E-3</v>
      </c>
      <c r="Q75" t="s">
        <v>309</v>
      </c>
      <c r="R75" t="s">
        <v>310</v>
      </c>
      <c r="S75">
        <v>0</v>
      </c>
      <c r="T75">
        <v>2</v>
      </c>
      <c r="U75">
        <v>369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2</v>
      </c>
      <c r="AY75">
        <v>369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</row>
    <row r="76" spans="1:57">
      <c r="A76">
        <v>2</v>
      </c>
      <c r="B76">
        <v>2019</v>
      </c>
      <c r="C76" t="s">
        <v>307</v>
      </c>
      <c r="D76">
        <v>202</v>
      </c>
      <c r="E76" t="str">
        <f>VLOOKUP(D76,'参）統計国名符号表'!$A$4:$B$285,2,FALSE)</f>
        <v>ノルウェー</v>
      </c>
      <c r="F76" s="4">
        <f t="shared" si="9"/>
        <v>3.5699999999999998E-3</v>
      </c>
      <c r="G76" s="4"/>
      <c r="H76" s="4"/>
      <c r="I76" s="4"/>
      <c r="J76" s="3">
        <f t="shared" si="12"/>
        <v>2.6434348285689191E-6</v>
      </c>
      <c r="K76" s="3"/>
      <c r="L76" s="4"/>
      <c r="M76">
        <f t="shared" si="10"/>
        <v>357</v>
      </c>
      <c r="N76" s="4">
        <f t="shared" si="11"/>
        <v>3.5699999999999998E-3</v>
      </c>
      <c r="Q76" t="s">
        <v>309</v>
      </c>
      <c r="R76" t="s">
        <v>310</v>
      </c>
      <c r="S76">
        <v>0</v>
      </c>
      <c r="T76">
        <v>49</v>
      </c>
      <c r="U76">
        <v>357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49</v>
      </c>
      <c r="AS76">
        <v>357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</row>
    <row r="77" spans="1:57">
      <c r="A77">
        <v>2</v>
      </c>
      <c r="B77">
        <v>2019</v>
      </c>
      <c r="C77" t="s">
        <v>307</v>
      </c>
      <c r="D77">
        <v>619</v>
      </c>
      <c r="E77" t="str">
        <f>VLOOKUP(D77,'参）統計国名符号表'!$A$4:$B$285,2,FALSE)</f>
        <v>仏領ポリネシア</v>
      </c>
      <c r="F77" s="4">
        <f t="shared" si="9"/>
        <v>3.14E-3</v>
      </c>
      <c r="G77" s="4"/>
      <c r="H77" s="4"/>
      <c r="I77" s="4"/>
      <c r="J77" s="3">
        <f t="shared" si="12"/>
        <v>2.3250379164443718E-6</v>
      </c>
      <c r="K77" s="3"/>
      <c r="L77" s="4"/>
      <c r="M77">
        <f t="shared" si="10"/>
        <v>0</v>
      </c>
      <c r="N77" s="4">
        <f t="shared" si="11"/>
        <v>0</v>
      </c>
      <c r="Q77" t="s">
        <v>309</v>
      </c>
      <c r="R77" t="s">
        <v>310</v>
      </c>
      <c r="S77">
        <v>0</v>
      </c>
      <c r="T77">
        <v>34</v>
      </c>
      <c r="U77">
        <v>314</v>
      </c>
      <c r="V77">
        <v>0</v>
      </c>
      <c r="W77">
        <v>34</v>
      </c>
      <c r="X77">
        <v>314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</row>
    <row r="78" spans="1:57">
      <c r="A78">
        <v>2</v>
      </c>
      <c r="B78">
        <v>2019</v>
      </c>
      <c r="C78" t="s">
        <v>307</v>
      </c>
      <c r="D78">
        <v>312</v>
      </c>
      <c r="E78" t="str">
        <f>VLOOKUP(D78,'参）統計国名符号表'!$A$4:$B$285,2,FALSE)</f>
        <v>パナマ</v>
      </c>
      <c r="F78" s="4">
        <f t="shared" si="9"/>
        <v>2.7799999999999999E-3</v>
      </c>
      <c r="G78" s="4"/>
      <c r="H78" s="4"/>
      <c r="I78" s="4"/>
      <c r="J78" s="3">
        <f t="shared" si="12"/>
        <v>2.0584730597819597E-6</v>
      </c>
      <c r="K78" s="3"/>
      <c r="L78" s="4"/>
      <c r="M78">
        <f t="shared" si="10"/>
        <v>278</v>
      </c>
      <c r="N78" s="4">
        <f t="shared" si="11"/>
        <v>2.7799999999999999E-3</v>
      </c>
      <c r="Q78" t="s">
        <v>309</v>
      </c>
      <c r="R78" t="s">
        <v>310</v>
      </c>
      <c r="S78">
        <v>0</v>
      </c>
      <c r="T78">
        <v>2</v>
      </c>
      <c r="U78">
        <v>278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2</v>
      </c>
      <c r="AY78">
        <v>278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</row>
    <row r="79" spans="1:57">
      <c r="A79">
        <v>2</v>
      </c>
      <c r="B79">
        <v>2019</v>
      </c>
      <c r="C79" t="s">
        <v>307</v>
      </c>
      <c r="D79">
        <v>133</v>
      </c>
      <c r="E79" t="str">
        <f>VLOOKUP(D79,'参）統計国名符号表'!$A$4:$B$285,2,FALSE)</f>
        <v>イラン</v>
      </c>
      <c r="F79" s="4">
        <f t="shared" si="9"/>
        <v>2.3999999999999998E-3</v>
      </c>
      <c r="G79" s="4"/>
      <c r="H79" s="4"/>
      <c r="I79" s="4"/>
      <c r="J79" s="3">
        <f t="shared" si="12"/>
        <v>1.7770990444160802E-6</v>
      </c>
      <c r="K79" s="3"/>
      <c r="L79" s="4"/>
      <c r="M79">
        <f t="shared" si="10"/>
        <v>240</v>
      </c>
      <c r="N79" s="4">
        <f t="shared" si="11"/>
        <v>2.3999999999999998E-3</v>
      </c>
      <c r="Q79" t="s">
        <v>309</v>
      </c>
      <c r="R79" t="s">
        <v>310</v>
      </c>
      <c r="S79">
        <v>0</v>
      </c>
      <c r="T79">
        <v>30</v>
      </c>
      <c r="U79">
        <v>240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30</v>
      </c>
      <c r="AV79">
        <v>240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</row>
  </sheetData>
  <autoFilter ref="A1:BE1" xr:uid="{35B51E80-6809-6F4D-BC40-D77B0D32C8E3}">
    <sortState xmlns:xlrd2="http://schemas.microsoft.com/office/spreadsheetml/2017/richdata2" ref="A2:BE79">
      <sortCondition descending="1" ref="F1:F79"/>
    </sortState>
  </autoFilter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E10C-14FE-7E4D-85DF-FC98C134DD35}">
  <dimension ref="A1:F285"/>
  <sheetViews>
    <sheetView workbookViewId="0">
      <selection activeCell="F6" sqref="F6"/>
    </sheetView>
  </sheetViews>
  <sheetFormatPr baseColWidth="10" defaultRowHeight="20"/>
  <cols>
    <col min="1" max="1" width="38.140625" customWidth="1"/>
  </cols>
  <sheetData>
    <row r="1" spans="1:6" ht="24">
      <c r="A1" s="6" t="s">
        <v>686</v>
      </c>
      <c r="B1" s="7" t="s">
        <v>416</v>
      </c>
      <c r="C1" s="7" t="s">
        <v>417</v>
      </c>
      <c r="D1" s="7" t="s">
        <v>418</v>
      </c>
      <c r="F1" s="21" t="s">
        <v>688</v>
      </c>
    </row>
    <row r="2" spans="1:6">
      <c r="A2" s="8">
        <v>1</v>
      </c>
      <c r="B2" s="8" t="s">
        <v>419</v>
      </c>
      <c r="C2" s="8" t="s">
        <v>420</v>
      </c>
      <c r="F2" s="19" t="s">
        <v>687</v>
      </c>
    </row>
    <row r="3" spans="1:6">
      <c r="A3" s="7" t="s">
        <v>421</v>
      </c>
      <c r="B3" s="9">
        <v>100</v>
      </c>
      <c r="C3" s="9" t="s">
        <v>422</v>
      </c>
      <c r="D3" s="9"/>
    </row>
    <row r="4" spans="1:6">
      <c r="A4" s="9">
        <v>102</v>
      </c>
      <c r="B4" s="9" t="s">
        <v>422</v>
      </c>
      <c r="C4" s="9"/>
    </row>
    <row r="5" spans="1:6">
      <c r="A5" s="9">
        <v>103</v>
      </c>
      <c r="B5" s="9" t="s">
        <v>308</v>
      </c>
      <c r="C5" s="9"/>
    </row>
    <row r="6" spans="1:6">
      <c r="A6" s="9">
        <v>104</v>
      </c>
      <c r="B6" s="9" t="s">
        <v>423</v>
      </c>
      <c r="C6" s="9"/>
    </row>
    <row r="7" spans="1:6">
      <c r="A7" s="9">
        <v>105</v>
      </c>
      <c r="B7" s="9" t="s">
        <v>311</v>
      </c>
      <c r="C7" s="9" t="s">
        <v>424</v>
      </c>
    </row>
    <row r="8" spans="1:6">
      <c r="A8" s="9">
        <v>106</v>
      </c>
      <c r="B8" s="9" t="s">
        <v>224</v>
      </c>
      <c r="C8" s="9"/>
    </row>
    <row r="9" spans="1:6">
      <c r="A9" s="9">
        <v>107</v>
      </c>
      <c r="B9" s="9" t="s">
        <v>425</v>
      </c>
      <c r="C9" s="9"/>
    </row>
    <row r="10" spans="1:6">
      <c r="A10" s="9">
        <v>108</v>
      </c>
      <c r="B10" s="9" t="s">
        <v>218</v>
      </c>
      <c r="C10" s="9"/>
    </row>
    <row r="11" spans="1:6">
      <c r="A11" s="9">
        <v>109</v>
      </c>
      <c r="B11" s="9" t="s">
        <v>422</v>
      </c>
      <c r="C11" s="9"/>
    </row>
    <row r="12" spans="1:6">
      <c r="A12" s="9">
        <v>110</v>
      </c>
      <c r="B12" s="9" t="s">
        <v>201</v>
      </c>
      <c r="C12" s="9"/>
    </row>
    <row r="13" spans="1:6">
      <c r="A13" s="9">
        <v>111</v>
      </c>
      <c r="B13" s="9" t="s">
        <v>312</v>
      </c>
      <c r="C13" s="9"/>
    </row>
    <row r="14" spans="1:6">
      <c r="A14" s="9">
        <v>112</v>
      </c>
      <c r="B14" s="9" t="s">
        <v>313</v>
      </c>
      <c r="C14" s="9"/>
    </row>
    <row r="15" spans="1:6">
      <c r="A15" s="9">
        <v>113</v>
      </c>
      <c r="B15" s="9" t="s">
        <v>314</v>
      </c>
      <c r="C15" s="9"/>
    </row>
    <row r="16" spans="1:6">
      <c r="A16" s="9">
        <v>114</v>
      </c>
      <c r="B16" s="9" t="s">
        <v>422</v>
      </c>
      <c r="C16" s="9"/>
    </row>
    <row r="17" spans="1:3">
      <c r="A17" s="9">
        <v>115</v>
      </c>
      <c r="B17" s="9" t="s">
        <v>422</v>
      </c>
      <c r="C17" s="9"/>
    </row>
    <row r="18" spans="1:3">
      <c r="A18" s="9">
        <v>116</v>
      </c>
      <c r="B18" s="9" t="s">
        <v>426</v>
      </c>
      <c r="C18" s="9" t="s">
        <v>427</v>
      </c>
    </row>
    <row r="19" spans="1:3">
      <c r="A19" s="9">
        <v>117</v>
      </c>
      <c r="B19" s="9" t="s">
        <v>315</v>
      </c>
      <c r="C19" s="9"/>
    </row>
    <row r="20" spans="1:3">
      <c r="A20" s="9">
        <v>118</v>
      </c>
      <c r="B20" s="9" t="s">
        <v>316</v>
      </c>
      <c r="C20" s="9" t="s">
        <v>428</v>
      </c>
    </row>
    <row r="21" spans="1:3">
      <c r="A21" s="9">
        <v>119</v>
      </c>
      <c r="B21" s="9" t="s">
        <v>422</v>
      </c>
      <c r="C21" s="9"/>
    </row>
    <row r="22" spans="1:3">
      <c r="A22" s="9">
        <v>120</v>
      </c>
      <c r="B22" s="9" t="s">
        <v>317</v>
      </c>
      <c r="C22" s="9"/>
    </row>
    <row r="23" spans="1:3">
      <c r="A23" s="9">
        <v>121</v>
      </c>
      <c r="B23" s="9" t="s">
        <v>318</v>
      </c>
      <c r="C23" s="9"/>
    </row>
    <row r="24" spans="1:3">
      <c r="A24" s="9">
        <v>122</v>
      </c>
      <c r="B24" s="9" t="s">
        <v>319</v>
      </c>
      <c r="C24" s="9" t="s">
        <v>429</v>
      </c>
    </row>
    <row r="25" spans="1:3">
      <c r="A25" s="9">
        <v>123</v>
      </c>
      <c r="B25" s="9" t="s">
        <v>205</v>
      </c>
      <c r="C25" s="9" t="s">
        <v>430</v>
      </c>
    </row>
    <row r="26" spans="1:3">
      <c r="A26" s="9">
        <v>124</v>
      </c>
      <c r="B26" s="9" t="s">
        <v>320</v>
      </c>
      <c r="C26" s="9"/>
    </row>
    <row r="27" spans="1:3">
      <c r="A27" s="9">
        <v>125</v>
      </c>
      <c r="B27" s="9" t="s">
        <v>321</v>
      </c>
      <c r="C27" s="9" t="s">
        <v>431</v>
      </c>
    </row>
    <row r="28" spans="1:3">
      <c r="A28" s="9">
        <v>126</v>
      </c>
      <c r="B28" s="9" t="s">
        <v>432</v>
      </c>
      <c r="C28" s="9"/>
    </row>
    <row r="29" spans="1:3">
      <c r="A29" s="9">
        <v>127</v>
      </c>
      <c r="B29" s="9" t="s">
        <v>322</v>
      </c>
      <c r="C29" s="9"/>
    </row>
    <row r="30" spans="1:3">
      <c r="A30" s="9">
        <v>128</v>
      </c>
      <c r="B30" s="9" t="s">
        <v>433</v>
      </c>
      <c r="C30" s="9"/>
    </row>
    <row r="31" spans="1:3">
      <c r="A31" s="9">
        <v>129</v>
      </c>
      <c r="B31" s="9" t="s">
        <v>434</v>
      </c>
      <c r="C31" s="9"/>
    </row>
    <row r="32" spans="1:3">
      <c r="A32" s="9">
        <v>130</v>
      </c>
      <c r="B32" s="9" t="s">
        <v>435</v>
      </c>
      <c r="C32" s="9"/>
    </row>
    <row r="33" spans="1:4">
      <c r="A33" s="9">
        <v>131</v>
      </c>
      <c r="B33" s="9" t="s">
        <v>323</v>
      </c>
      <c r="C33" s="9"/>
    </row>
    <row r="34" spans="1:4">
      <c r="A34" s="9">
        <v>132</v>
      </c>
      <c r="B34" s="9" t="s">
        <v>436</v>
      </c>
      <c r="C34" s="9"/>
    </row>
    <row r="35" spans="1:4">
      <c r="A35" s="9">
        <v>133</v>
      </c>
      <c r="B35" s="9" t="s">
        <v>324</v>
      </c>
      <c r="D35" s="9"/>
    </row>
    <row r="36" spans="1:4">
      <c r="A36" s="9">
        <v>134</v>
      </c>
      <c r="B36" s="9" t="s">
        <v>437</v>
      </c>
      <c r="C36" s="9"/>
    </row>
    <row r="37" spans="1:4">
      <c r="A37" s="9">
        <v>135</v>
      </c>
      <c r="B37" s="9" t="s">
        <v>438</v>
      </c>
      <c r="C37" s="9"/>
    </row>
    <row r="38" spans="1:4">
      <c r="A38" s="9">
        <v>136</v>
      </c>
      <c r="B38" s="9" t="s">
        <v>422</v>
      </c>
      <c r="C38" s="9"/>
    </row>
    <row r="39" spans="1:4">
      <c r="A39" s="9">
        <v>137</v>
      </c>
      <c r="B39" s="9" t="s">
        <v>439</v>
      </c>
      <c r="C39" s="9"/>
    </row>
    <row r="40" spans="1:4">
      <c r="A40" s="9">
        <v>138</v>
      </c>
      <c r="B40" s="9" t="s">
        <v>440</v>
      </c>
      <c r="C40" s="9"/>
    </row>
    <row r="41" spans="1:4">
      <c r="A41" s="9">
        <v>139</v>
      </c>
      <c r="B41" s="9" t="s">
        <v>422</v>
      </c>
      <c r="C41" s="9"/>
    </row>
    <row r="42" spans="1:4">
      <c r="A42" s="9">
        <v>140</v>
      </c>
      <c r="B42" s="9" t="s">
        <v>441</v>
      </c>
      <c r="C42" s="9"/>
    </row>
    <row r="43" spans="1:4">
      <c r="A43" s="9">
        <v>141</v>
      </c>
      <c r="B43" s="9" t="s">
        <v>442</v>
      </c>
      <c r="C43" s="9"/>
    </row>
    <row r="44" spans="1:4">
      <c r="A44" s="9">
        <v>142</v>
      </c>
      <c r="B44" s="9" t="s">
        <v>422</v>
      </c>
      <c r="C44" s="9"/>
    </row>
    <row r="45" spans="1:4">
      <c r="A45" s="9">
        <v>143</v>
      </c>
      <c r="B45" s="9" t="s">
        <v>325</v>
      </c>
      <c r="C45" s="9" t="s">
        <v>443</v>
      </c>
    </row>
    <row r="46" spans="1:4">
      <c r="A46" s="9">
        <v>144</v>
      </c>
      <c r="B46" s="9" t="s">
        <v>444</v>
      </c>
      <c r="C46" s="9"/>
    </row>
    <row r="47" spans="1:4">
      <c r="A47" s="9">
        <v>145</v>
      </c>
      <c r="B47" s="9" t="s">
        <v>445</v>
      </c>
      <c r="C47" s="9"/>
    </row>
    <row r="48" spans="1:4">
      <c r="A48" s="9">
        <v>146</v>
      </c>
      <c r="B48" s="9" t="s">
        <v>446</v>
      </c>
      <c r="C48" s="9"/>
    </row>
    <row r="49" spans="1:4">
      <c r="A49" s="9">
        <v>147</v>
      </c>
      <c r="B49" s="9" t="s">
        <v>326</v>
      </c>
      <c r="C49" s="9" t="s">
        <v>447</v>
      </c>
    </row>
    <row r="50" spans="1:4">
      <c r="A50" s="9">
        <v>148</v>
      </c>
      <c r="B50" s="9" t="s">
        <v>422</v>
      </c>
      <c r="C50" s="9"/>
    </row>
    <row r="51" spans="1:4">
      <c r="A51" s="9">
        <v>149</v>
      </c>
      <c r="B51" s="9" t="s">
        <v>448</v>
      </c>
      <c r="C51" s="9" t="s">
        <v>449</v>
      </c>
    </row>
    <row r="52" spans="1:4">
      <c r="A52" s="9">
        <v>150</v>
      </c>
      <c r="B52" s="9" t="s">
        <v>450</v>
      </c>
      <c r="D52" s="9"/>
    </row>
    <row r="53" spans="1:4">
      <c r="A53" s="9">
        <v>151</v>
      </c>
      <c r="B53" s="9" t="s">
        <v>451</v>
      </c>
      <c r="C53" s="9"/>
    </row>
    <row r="54" spans="1:4">
      <c r="A54" s="9">
        <v>152</v>
      </c>
      <c r="B54" s="9" t="s">
        <v>452</v>
      </c>
      <c r="C54" s="9"/>
    </row>
    <row r="55" spans="1:4">
      <c r="A55" s="9">
        <v>153</v>
      </c>
      <c r="B55" s="9" t="s">
        <v>453</v>
      </c>
      <c r="C55" s="9"/>
    </row>
    <row r="56" spans="1:4">
      <c r="A56" s="9">
        <v>154</v>
      </c>
      <c r="B56" s="9" t="s">
        <v>327</v>
      </c>
      <c r="C56" s="9"/>
    </row>
    <row r="57" spans="1:4">
      <c r="A57" s="9">
        <v>155</v>
      </c>
      <c r="B57" s="9" t="s">
        <v>454</v>
      </c>
      <c r="C57" s="9"/>
    </row>
    <row r="58" spans="1:4">
      <c r="A58" s="9">
        <v>156</v>
      </c>
      <c r="B58" s="9" t="s">
        <v>455</v>
      </c>
      <c r="C58" s="9"/>
    </row>
    <row r="59" spans="1:4">
      <c r="A59" s="9">
        <v>157</v>
      </c>
      <c r="B59" s="9" t="s">
        <v>456</v>
      </c>
      <c r="C59" s="9" t="s">
        <v>457</v>
      </c>
    </row>
    <row r="60" spans="1:4">
      <c r="A60" s="9">
        <v>158</v>
      </c>
      <c r="B60" s="9" t="s">
        <v>458</v>
      </c>
      <c r="D60" s="9"/>
    </row>
    <row r="61" spans="1:4">
      <c r="A61" s="2" t="s">
        <v>459</v>
      </c>
    </row>
    <row r="62" spans="1:4">
      <c r="A62" s="7" t="s">
        <v>460</v>
      </c>
      <c r="B62" s="7" t="s">
        <v>416</v>
      </c>
      <c r="C62" s="7" t="s">
        <v>417</v>
      </c>
      <c r="D62" s="7" t="s">
        <v>418</v>
      </c>
    </row>
    <row r="63" spans="1:4">
      <c r="A63" s="8">
        <v>2</v>
      </c>
      <c r="B63" s="8" t="s">
        <v>461</v>
      </c>
      <c r="C63" s="8" t="s">
        <v>462</v>
      </c>
    </row>
    <row r="64" spans="1:4">
      <c r="A64" s="7" t="s">
        <v>463</v>
      </c>
      <c r="B64" s="9">
        <v>201</v>
      </c>
      <c r="C64" s="9" t="s">
        <v>464</v>
      </c>
      <c r="D64" s="9"/>
    </row>
    <row r="65" spans="1:3">
      <c r="A65" s="9">
        <v>202</v>
      </c>
      <c r="B65" s="9" t="s">
        <v>328</v>
      </c>
      <c r="C65" s="9"/>
    </row>
    <row r="66" spans="1:3">
      <c r="A66" s="9">
        <v>203</v>
      </c>
      <c r="B66" s="9" t="s">
        <v>329</v>
      </c>
      <c r="C66" s="9"/>
    </row>
    <row r="67" spans="1:3">
      <c r="A67" s="9">
        <v>204</v>
      </c>
      <c r="B67" s="9" t="s">
        <v>330</v>
      </c>
      <c r="C67" s="9"/>
    </row>
    <row r="68" spans="1:3">
      <c r="A68" s="9">
        <v>205</v>
      </c>
      <c r="B68" s="9" t="s">
        <v>331</v>
      </c>
      <c r="C68" s="9"/>
    </row>
    <row r="69" spans="1:3">
      <c r="A69" s="9">
        <v>206</v>
      </c>
      <c r="B69" s="9" t="s">
        <v>332</v>
      </c>
      <c r="C69" s="9" t="s">
        <v>465</v>
      </c>
    </row>
    <row r="70" spans="1:3">
      <c r="A70" s="9">
        <v>207</v>
      </c>
      <c r="B70" s="9" t="s">
        <v>207</v>
      </c>
      <c r="C70" s="9"/>
    </row>
    <row r="71" spans="1:3">
      <c r="A71" s="9">
        <v>208</v>
      </c>
      <c r="B71" s="9" t="s">
        <v>220</v>
      </c>
      <c r="C71" s="9"/>
    </row>
    <row r="72" spans="1:3">
      <c r="A72" s="9">
        <v>209</v>
      </c>
      <c r="B72" s="9" t="s">
        <v>333</v>
      </c>
      <c r="C72" s="9"/>
    </row>
    <row r="73" spans="1:3">
      <c r="A73" s="9">
        <v>210</v>
      </c>
      <c r="B73" s="9" t="s">
        <v>213</v>
      </c>
      <c r="C73" s="9"/>
    </row>
    <row r="74" spans="1:3">
      <c r="A74" s="9">
        <v>211</v>
      </c>
      <c r="B74" s="9" t="s">
        <v>466</v>
      </c>
      <c r="C74" s="9"/>
    </row>
    <row r="75" spans="1:3">
      <c r="A75" s="9">
        <v>212</v>
      </c>
      <c r="B75" s="9" t="s">
        <v>467</v>
      </c>
      <c r="C75" s="9"/>
    </row>
    <row r="76" spans="1:3">
      <c r="A76" s="9">
        <v>213</v>
      </c>
      <c r="B76" s="9" t="s">
        <v>198</v>
      </c>
      <c r="C76" s="9"/>
    </row>
    <row r="77" spans="1:3">
      <c r="A77" s="9">
        <v>214</v>
      </c>
      <c r="B77" s="9" t="s">
        <v>422</v>
      </c>
      <c r="C77" s="9"/>
    </row>
    <row r="78" spans="1:3">
      <c r="A78" s="9">
        <v>215</v>
      </c>
      <c r="B78" s="9" t="s">
        <v>285</v>
      </c>
      <c r="C78" s="9" t="s">
        <v>468</v>
      </c>
    </row>
    <row r="79" spans="1:3">
      <c r="A79" s="9">
        <v>216</v>
      </c>
      <c r="B79" s="9" t="s">
        <v>469</v>
      </c>
      <c r="C79" s="9" t="s">
        <v>470</v>
      </c>
    </row>
    <row r="80" spans="1:3">
      <c r="A80" s="9">
        <v>217</v>
      </c>
      <c r="B80" s="9" t="s">
        <v>334</v>
      </c>
      <c r="C80" s="9" t="s">
        <v>471</v>
      </c>
    </row>
    <row r="81" spans="1:4">
      <c r="A81" s="9">
        <v>218</v>
      </c>
      <c r="B81" s="9" t="s">
        <v>283</v>
      </c>
      <c r="C81" s="9" t="s">
        <v>472</v>
      </c>
    </row>
    <row r="82" spans="1:4">
      <c r="A82" s="9">
        <v>219</v>
      </c>
      <c r="B82" s="9" t="s">
        <v>473</v>
      </c>
      <c r="C82" s="9"/>
    </row>
    <row r="83" spans="1:4">
      <c r="A83" s="9">
        <v>220</v>
      </c>
      <c r="B83" s="9" t="s">
        <v>230</v>
      </c>
      <c r="C83" s="9" t="s">
        <v>474</v>
      </c>
    </row>
    <row r="84" spans="1:4">
      <c r="A84" s="9">
        <v>221</v>
      </c>
      <c r="B84" s="9" t="s">
        <v>335</v>
      </c>
      <c r="C84" s="9" t="s">
        <v>475</v>
      </c>
    </row>
    <row r="85" spans="1:4">
      <c r="A85" s="9">
        <v>222</v>
      </c>
      <c r="B85" s="9" t="s">
        <v>336</v>
      </c>
      <c r="C85" s="9"/>
    </row>
    <row r="86" spans="1:4">
      <c r="A86" s="9">
        <v>223</v>
      </c>
      <c r="B86" s="9" t="s">
        <v>211</v>
      </c>
      <c r="D86" s="9"/>
    </row>
    <row r="87" spans="1:4">
      <c r="A87" s="9">
        <v>224</v>
      </c>
      <c r="B87" s="9" t="s">
        <v>287</v>
      </c>
      <c r="C87" s="9" t="s">
        <v>462</v>
      </c>
    </row>
    <row r="88" spans="1:4">
      <c r="A88" s="9">
        <v>225</v>
      </c>
      <c r="B88" s="9" t="s">
        <v>289</v>
      </c>
      <c r="D88" s="9"/>
    </row>
    <row r="89" spans="1:4">
      <c r="A89" s="9">
        <v>226</v>
      </c>
      <c r="B89" s="9" t="s">
        <v>422</v>
      </c>
      <c r="D89" s="9"/>
    </row>
    <row r="90" spans="1:4">
      <c r="A90" s="9">
        <v>227</v>
      </c>
      <c r="B90" s="9" t="s">
        <v>337</v>
      </c>
      <c r="C90" s="9"/>
    </row>
    <row r="91" spans="1:4">
      <c r="A91" s="9">
        <v>228</v>
      </c>
      <c r="B91" s="9" t="s">
        <v>476</v>
      </c>
      <c r="D91" s="9" t="s">
        <v>477</v>
      </c>
    </row>
    <row r="92" spans="1:4">
      <c r="A92" s="9">
        <v>229</v>
      </c>
      <c r="B92" s="9" t="s">
        <v>338</v>
      </c>
      <c r="D92" s="9"/>
    </row>
    <row r="93" spans="1:4">
      <c r="A93" s="9">
        <v>230</v>
      </c>
      <c r="B93" s="9" t="s">
        <v>339</v>
      </c>
      <c r="D93" s="9"/>
    </row>
    <row r="94" spans="1:4">
      <c r="A94" s="9">
        <v>231</v>
      </c>
      <c r="B94" s="9" t="s">
        <v>216</v>
      </c>
      <c r="D94" s="9"/>
    </row>
    <row r="95" spans="1:4">
      <c r="A95" s="9">
        <v>232</v>
      </c>
      <c r="B95" s="9" t="s">
        <v>340</v>
      </c>
      <c r="C95" s="9"/>
    </row>
    <row r="96" spans="1:4">
      <c r="A96" s="9">
        <v>233</v>
      </c>
      <c r="B96" s="9" t="s">
        <v>478</v>
      </c>
      <c r="D96" s="9"/>
    </row>
    <row r="97" spans="1:4">
      <c r="A97" s="9">
        <v>234</v>
      </c>
      <c r="B97" s="9" t="s">
        <v>227</v>
      </c>
      <c r="C97" s="9"/>
    </row>
    <row r="98" spans="1:4">
      <c r="A98" s="9">
        <v>235</v>
      </c>
      <c r="B98" s="9" t="s">
        <v>341</v>
      </c>
      <c r="D98" s="9"/>
    </row>
    <row r="99" spans="1:4">
      <c r="A99" s="9">
        <v>236</v>
      </c>
      <c r="B99" s="9" t="s">
        <v>342</v>
      </c>
      <c r="C99" s="9"/>
    </row>
    <row r="100" spans="1:4">
      <c r="A100" s="9">
        <v>237</v>
      </c>
      <c r="B100" s="9" t="s">
        <v>343</v>
      </c>
      <c r="C100" s="9"/>
    </row>
    <row r="101" spans="1:4">
      <c r="A101" s="9">
        <v>238</v>
      </c>
      <c r="B101" s="9" t="s">
        <v>344</v>
      </c>
      <c r="C101" s="9"/>
    </row>
    <row r="102" spans="1:4">
      <c r="A102" s="9">
        <v>239</v>
      </c>
      <c r="B102" s="9" t="s">
        <v>479</v>
      </c>
      <c r="C102" s="9"/>
    </row>
    <row r="103" spans="1:4">
      <c r="A103" s="9">
        <v>240</v>
      </c>
      <c r="B103" s="9" t="s">
        <v>480</v>
      </c>
      <c r="C103" s="9"/>
    </row>
    <row r="104" spans="1:4">
      <c r="A104" s="9">
        <v>241</v>
      </c>
      <c r="B104" s="9" t="s">
        <v>345</v>
      </c>
      <c r="D104" s="9"/>
    </row>
    <row r="105" spans="1:4">
      <c r="A105" s="9">
        <v>242</v>
      </c>
      <c r="B105" s="9" t="s">
        <v>346</v>
      </c>
      <c r="C105" s="9"/>
    </row>
    <row r="106" spans="1:4">
      <c r="A106" s="9">
        <v>243</v>
      </c>
      <c r="B106" s="9" t="s">
        <v>481</v>
      </c>
      <c r="C106" s="9"/>
    </row>
    <row r="107" spans="1:4">
      <c r="A107" s="9">
        <v>244</v>
      </c>
      <c r="B107" s="9" t="s">
        <v>347</v>
      </c>
      <c r="C107" s="9"/>
    </row>
    <row r="108" spans="1:4">
      <c r="A108" s="9">
        <v>245</v>
      </c>
      <c r="B108" s="9" t="s">
        <v>291</v>
      </c>
      <c r="D108" s="9"/>
    </row>
    <row r="109" spans="1:4">
      <c r="A109" s="9">
        <v>246</v>
      </c>
      <c r="B109" s="9" t="s">
        <v>348</v>
      </c>
      <c r="C109" s="9"/>
    </row>
    <row r="110" spans="1:4">
      <c r="A110" s="9">
        <v>247</v>
      </c>
      <c r="B110" s="9" t="s">
        <v>482</v>
      </c>
      <c r="D110" s="9"/>
    </row>
    <row r="111" spans="1:4">
      <c r="A111" s="9">
        <v>248</v>
      </c>
      <c r="B111" s="9" t="s">
        <v>483</v>
      </c>
      <c r="C111" s="9"/>
    </row>
    <row r="112" spans="1:4">
      <c r="A112" s="9">
        <v>249</v>
      </c>
      <c r="B112" s="9" t="s">
        <v>484</v>
      </c>
      <c r="C112" s="9"/>
    </row>
    <row r="113" spans="1:4">
      <c r="A113" s="9">
        <v>250</v>
      </c>
      <c r="B113" s="9" t="s">
        <v>485</v>
      </c>
      <c r="C113" s="9"/>
    </row>
    <row r="114" spans="1:4">
      <c r="A114" s="2" t="s">
        <v>459</v>
      </c>
    </row>
    <row r="115" spans="1:4">
      <c r="A115" s="7" t="s">
        <v>460</v>
      </c>
      <c r="B115" s="7" t="s">
        <v>416</v>
      </c>
      <c r="C115" s="7" t="s">
        <v>417</v>
      </c>
      <c r="D115" s="7" t="s">
        <v>418</v>
      </c>
    </row>
    <row r="116" spans="1:4">
      <c r="A116" s="8">
        <v>3</v>
      </c>
      <c r="B116" s="8" t="s">
        <v>486</v>
      </c>
      <c r="C116" s="8" t="s">
        <v>487</v>
      </c>
    </row>
    <row r="117" spans="1:4">
      <c r="A117" s="9">
        <v>301</v>
      </c>
      <c r="B117" s="9" t="s">
        <v>488</v>
      </c>
      <c r="C117" s="9" t="s">
        <v>489</v>
      </c>
    </row>
    <row r="118" spans="1:4">
      <c r="A118" s="9">
        <v>302</v>
      </c>
      <c r="B118" s="9" t="s">
        <v>222</v>
      </c>
      <c r="C118" s="9"/>
    </row>
    <row r="119" spans="1:4">
      <c r="A119" s="9">
        <v>303</v>
      </c>
      <c r="B119" s="9" t="s">
        <v>490</v>
      </c>
      <c r="C119" s="9" t="s">
        <v>491</v>
      </c>
    </row>
    <row r="120" spans="1:4">
      <c r="A120" s="9">
        <v>304</v>
      </c>
      <c r="B120" s="9" t="s">
        <v>349</v>
      </c>
      <c r="C120" s="9" t="s">
        <v>492</v>
      </c>
    </row>
    <row r="121" spans="1:4">
      <c r="A121" s="9">
        <v>305</v>
      </c>
      <c r="B121" s="9" t="s">
        <v>203</v>
      </c>
      <c r="D121" s="9"/>
    </row>
    <row r="122" spans="1:4">
      <c r="A122" s="9">
        <v>306</v>
      </c>
      <c r="B122" s="9" t="s">
        <v>493</v>
      </c>
      <c r="C122" s="9"/>
    </row>
    <row r="123" spans="1:4">
      <c r="A123" s="9">
        <v>307</v>
      </c>
      <c r="B123" s="9" t="s">
        <v>494</v>
      </c>
      <c r="C123" s="9" t="s">
        <v>495</v>
      </c>
    </row>
    <row r="124" spans="1:4">
      <c r="A124" s="9">
        <v>308</v>
      </c>
      <c r="B124" s="9" t="s">
        <v>496</v>
      </c>
      <c r="C124" s="9" t="s">
        <v>497</v>
      </c>
    </row>
    <row r="125" spans="1:4">
      <c r="A125" s="9">
        <v>309</v>
      </c>
      <c r="B125" s="9" t="s">
        <v>350</v>
      </c>
      <c r="C125" s="9"/>
    </row>
    <row r="126" spans="1:4">
      <c r="A126" s="9">
        <v>310</v>
      </c>
      <c r="B126" s="9" t="s">
        <v>351</v>
      </c>
      <c r="C126" s="9"/>
    </row>
    <row r="127" spans="1:4">
      <c r="A127" s="9">
        <v>311</v>
      </c>
      <c r="B127" s="9" t="s">
        <v>352</v>
      </c>
      <c r="C127" s="9"/>
    </row>
    <row r="128" spans="1:4">
      <c r="A128" s="9">
        <v>312</v>
      </c>
      <c r="B128" s="9" t="s">
        <v>353</v>
      </c>
      <c r="C128" s="9" t="s">
        <v>498</v>
      </c>
    </row>
    <row r="129" spans="1:3">
      <c r="A129" s="9">
        <v>313</v>
      </c>
      <c r="B129" s="9" t="s">
        <v>422</v>
      </c>
      <c r="C129" s="9"/>
    </row>
    <row r="130" spans="1:3">
      <c r="A130" s="9">
        <v>314</v>
      </c>
      <c r="B130" s="9" t="s">
        <v>499</v>
      </c>
      <c r="C130" s="9"/>
    </row>
    <row r="131" spans="1:3">
      <c r="A131" s="9">
        <v>315</v>
      </c>
      <c r="B131" s="9" t="s">
        <v>500</v>
      </c>
      <c r="C131" s="9" t="s">
        <v>501</v>
      </c>
    </row>
    <row r="132" spans="1:3">
      <c r="A132" s="9">
        <v>316</v>
      </c>
      <c r="B132" s="9" t="s">
        <v>502</v>
      </c>
      <c r="C132" s="9"/>
    </row>
    <row r="133" spans="1:3">
      <c r="A133" s="9">
        <v>317</v>
      </c>
      <c r="B133" s="9" t="s">
        <v>503</v>
      </c>
      <c r="C133" s="9"/>
    </row>
    <row r="134" spans="1:3">
      <c r="A134" s="9">
        <v>318</v>
      </c>
      <c r="B134" s="9" t="s">
        <v>422</v>
      </c>
      <c r="C134" s="9"/>
    </row>
    <row r="135" spans="1:3">
      <c r="A135" s="9">
        <v>319</v>
      </c>
      <c r="B135" s="9" t="s">
        <v>504</v>
      </c>
      <c r="C135" s="9"/>
    </row>
    <row r="136" spans="1:3">
      <c r="A136" s="9">
        <v>320</v>
      </c>
      <c r="B136" s="9" t="s">
        <v>505</v>
      </c>
      <c r="C136" s="9"/>
    </row>
    <row r="137" spans="1:3">
      <c r="A137" s="9">
        <v>321</v>
      </c>
      <c r="B137" s="9" t="s">
        <v>506</v>
      </c>
      <c r="C137" s="9"/>
    </row>
    <row r="138" spans="1:3">
      <c r="A138" s="9">
        <v>322</v>
      </c>
      <c r="B138" s="9" t="s">
        <v>507</v>
      </c>
      <c r="C138" s="9"/>
    </row>
    <row r="139" spans="1:3">
      <c r="A139" s="9">
        <v>323</v>
      </c>
      <c r="B139" s="9" t="s">
        <v>354</v>
      </c>
      <c r="C139" s="9" t="s">
        <v>38</v>
      </c>
    </row>
    <row r="140" spans="1:3">
      <c r="A140" s="9">
        <v>324</v>
      </c>
      <c r="B140" s="9" t="s">
        <v>508</v>
      </c>
      <c r="C140" s="9"/>
    </row>
    <row r="141" spans="1:3">
      <c r="A141" s="9">
        <v>325</v>
      </c>
      <c r="B141" s="9" t="s">
        <v>509</v>
      </c>
      <c r="C141" s="9" t="s">
        <v>510</v>
      </c>
    </row>
    <row r="142" spans="1:3">
      <c r="A142" s="9">
        <v>326</v>
      </c>
      <c r="B142" s="9" t="s">
        <v>511</v>
      </c>
      <c r="C142" s="9" t="s">
        <v>512</v>
      </c>
    </row>
    <row r="143" spans="1:3">
      <c r="A143" s="9">
        <v>327</v>
      </c>
      <c r="B143" s="9" t="s">
        <v>513</v>
      </c>
      <c r="C143" s="9" t="s">
        <v>514</v>
      </c>
    </row>
    <row r="144" spans="1:3">
      <c r="A144" s="9">
        <v>328</v>
      </c>
      <c r="B144" s="9" t="s">
        <v>515</v>
      </c>
      <c r="C144" s="9" t="s">
        <v>516</v>
      </c>
    </row>
    <row r="145" spans="1:4">
      <c r="A145" s="9">
        <v>329</v>
      </c>
      <c r="B145" s="9" t="s">
        <v>517</v>
      </c>
      <c r="C145" s="9" t="s">
        <v>518</v>
      </c>
    </row>
    <row r="146" spans="1:4">
      <c r="A146" s="9">
        <v>330</v>
      </c>
      <c r="B146" s="9" t="s">
        <v>519</v>
      </c>
      <c r="C146" s="9"/>
    </row>
    <row r="147" spans="1:4">
      <c r="A147" s="9">
        <v>331</v>
      </c>
      <c r="B147" s="9" t="s">
        <v>520</v>
      </c>
      <c r="C147" s="9" t="s">
        <v>521</v>
      </c>
    </row>
    <row r="148" spans="1:4">
      <c r="A148" s="9">
        <v>332</v>
      </c>
      <c r="B148" s="9" t="s">
        <v>522</v>
      </c>
      <c r="C148" s="9" t="s">
        <v>523</v>
      </c>
    </row>
    <row r="149" spans="1:4">
      <c r="A149" s="9">
        <v>333</v>
      </c>
      <c r="B149" s="9" t="s">
        <v>524</v>
      </c>
      <c r="C149" s="9" t="s">
        <v>525</v>
      </c>
    </row>
    <row r="150" spans="1:4">
      <c r="A150" s="9">
        <v>334</v>
      </c>
      <c r="B150" s="9" t="s">
        <v>526</v>
      </c>
      <c r="C150" s="9" t="s">
        <v>518</v>
      </c>
    </row>
    <row r="151" spans="1:4">
      <c r="A151" s="9">
        <v>335</v>
      </c>
      <c r="B151" s="9" t="s">
        <v>527</v>
      </c>
      <c r="C151" s="9" t="s">
        <v>528</v>
      </c>
    </row>
    <row r="152" spans="1:4">
      <c r="A152" s="9">
        <v>336</v>
      </c>
      <c r="B152" s="9" t="s">
        <v>529</v>
      </c>
      <c r="C152" s="9" t="s">
        <v>530</v>
      </c>
    </row>
    <row r="153" spans="1:4">
      <c r="A153" s="9">
        <v>337</v>
      </c>
      <c r="B153" s="9" t="s">
        <v>531</v>
      </c>
      <c r="C153" s="9" t="s">
        <v>532</v>
      </c>
    </row>
    <row r="154" spans="1:4">
      <c r="A154" s="9">
        <v>338</v>
      </c>
      <c r="B154" s="9" t="s">
        <v>533</v>
      </c>
      <c r="C154" s="9"/>
    </row>
    <row r="155" spans="1:4">
      <c r="A155" s="2" t="s">
        <v>459</v>
      </c>
    </row>
    <row r="156" spans="1:4">
      <c r="A156" s="7" t="s">
        <v>460</v>
      </c>
      <c r="B156" s="7" t="s">
        <v>416</v>
      </c>
      <c r="C156" s="7" t="s">
        <v>417</v>
      </c>
      <c r="D156" s="7" t="s">
        <v>418</v>
      </c>
    </row>
    <row r="157" spans="1:4">
      <c r="A157" s="8">
        <v>4</v>
      </c>
      <c r="B157" s="8" t="s">
        <v>534</v>
      </c>
      <c r="C157" s="9"/>
    </row>
    <row r="158" spans="1:4">
      <c r="A158" s="7" t="s">
        <v>535</v>
      </c>
      <c r="B158" s="9">
        <v>401</v>
      </c>
      <c r="C158" s="9" t="s">
        <v>536</v>
      </c>
      <c r="D158" s="9"/>
    </row>
    <row r="159" spans="1:4">
      <c r="A159" s="9">
        <v>402</v>
      </c>
      <c r="B159" s="9" t="s">
        <v>537</v>
      </c>
      <c r="C159" s="9"/>
    </row>
    <row r="160" spans="1:4">
      <c r="A160" s="9">
        <v>403</v>
      </c>
      <c r="B160" s="9" t="s">
        <v>538</v>
      </c>
      <c r="C160" s="9"/>
    </row>
    <row r="161" spans="1:4">
      <c r="A161" s="9">
        <v>404</v>
      </c>
      <c r="B161" s="9" t="s">
        <v>539</v>
      </c>
      <c r="C161" s="9"/>
    </row>
    <row r="162" spans="1:4">
      <c r="A162" s="9">
        <v>405</v>
      </c>
      <c r="B162" s="9" t="s">
        <v>540</v>
      </c>
      <c r="C162" s="9"/>
    </row>
    <row r="163" spans="1:4">
      <c r="A163" s="9">
        <v>406</v>
      </c>
      <c r="B163" s="9" t="s">
        <v>541</v>
      </c>
      <c r="C163" s="9"/>
    </row>
    <row r="164" spans="1:4">
      <c r="A164" s="9">
        <v>407</v>
      </c>
      <c r="B164" s="9" t="s">
        <v>355</v>
      </c>
      <c r="C164" s="9"/>
    </row>
    <row r="165" spans="1:4">
      <c r="A165" s="9">
        <v>408</v>
      </c>
      <c r="B165" s="9" t="s">
        <v>542</v>
      </c>
      <c r="C165" s="9"/>
    </row>
    <row r="166" spans="1:4">
      <c r="A166" s="9">
        <v>409</v>
      </c>
      <c r="B166" s="9" t="s">
        <v>543</v>
      </c>
      <c r="C166" s="9"/>
    </row>
    <row r="167" spans="1:4">
      <c r="A167" s="9">
        <v>410</v>
      </c>
      <c r="B167" s="9" t="s">
        <v>356</v>
      </c>
      <c r="C167" s="9"/>
    </row>
    <row r="168" spans="1:4">
      <c r="A168" s="9">
        <v>411</v>
      </c>
      <c r="B168" s="9" t="s">
        <v>357</v>
      </c>
      <c r="C168" s="9"/>
    </row>
    <row r="169" spans="1:4">
      <c r="A169" s="9">
        <v>412</v>
      </c>
      <c r="B169" s="9" t="s">
        <v>544</v>
      </c>
      <c r="C169" s="9"/>
    </row>
    <row r="170" spans="1:4">
      <c r="A170" s="9">
        <v>413</v>
      </c>
      <c r="B170" s="9" t="s">
        <v>545</v>
      </c>
      <c r="C170" s="9"/>
    </row>
    <row r="171" spans="1:4">
      <c r="A171" s="9">
        <v>414</v>
      </c>
      <c r="B171" s="9" t="s">
        <v>546</v>
      </c>
      <c r="C171" s="9" t="s">
        <v>547</v>
      </c>
    </row>
    <row r="172" spans="1:4">
      <c r="A172" s="9">
        <v>415</v>
      </c>
      <c r="B172" s="9" t="s">
        <v>548</v>
      </c>
      <c r="C172" s="9" t="s">
        <v>549</v>
      </c>
    </row>
    <row r="173" spans="1:4">
      <c r="A173" s="2" t="s">
        <v>459</v>
      </c>
    </row>
    <row r="174" spans="1:4">
      <c r="A174" s="7" t="s">
        <v>460</v>
      </c>
      <c r="B174" s="7" t="s">
        <v>416</v>
      </c>
      <c r="C174" s="7" t="s">
        <v>417</v>
      </c>
      <c r="D174" s="7" t="s">
        <v>418</v>
      </c>
    </row>
    <row r="175" spans="1:4">
      <c r="A175" s="8">
        <v>5</v>
      </c>
      <c r="B175" s="8" t="s">
        <v>550</v>
      </c>
      <c r="C175" s="9"/>
    </row>
    <row r="176" spans="1:4">
      <c r="A176" s="7" t="s">
        <v>551</v>
      </c>
      <c r="B176" s="9">
        <v>501</v>
      </c>
      <c r="C176" s="9" t="s">
        <v>209</v>
      </c>
      <c r="D176" s="9" t="s">
        <v>552</v>
      </c>
    </row>
    <row r="177" spans="1:3">
      <c r="A177" s="9">
        <v>502</v>
      </c>
      <c r="B177" s="9" t="s">
        <v>553</v>
      </c>
      <c r="C177" s="9"/>
    </row>
    <row r="178" spans="1:3">
      <c r="A178" s="9">
        <v>503</v>
      </c>
      <c r="B178" s="9" t="s">
        <v>554</v>
      </c>
      <c r="C178" s="9"/>
    </row>
    <row r="179" spans="1:3">
      <c r="A179" s="9">
        <v>504</v>
      </c>
      <c r="B179" s="9" t="s">
        <v>358</v>
      </c>
      <c r="C179" s="9"/>
    </row>
    <row r="180" spans="1:3">
      <c r="A180" s="9">
        <v>505</v>
      </c>
      <c r="B180" s="9" t="s">
        <v>555</v>
      </c>
      <c r="C180" s="9"/>
    </row>
    <row r="181" spans="1:3">
      <c r="A181" s="9">
        <v>506</v>
      </c>
      <c r="B181" s="9" t="s">
        <v>359</v>
      </c>
      <c r="C181" s="9"/>
    </row>
    <row r="182" spans="1:3">
      <c r="A182" s="9">
        <v>507</v>
      </c>
      <c r="B182" s="9" t="s">
        <v>556</v>
      </c>
      <c r="C182" s="9"/>
    </row>
    <row r="183" spans="1:3">
      <c r="A183" s="9">
        <v>508</v>
      </c>
      <c r="B183" s="9" t="s">
        <v>557</v>
      </c>
      <c r="C183" s="9" t="s">
        <v>558</v>
      </c>
    </row>
    <row r="184" spans="1:3">
      <c r="A184" s="9">
        <v>509</v>
      </c>
      <c r="B184" s="9" t="s">
        <v>559</v>
      </c>
      <c r="C184" s="9"/>
    </row>
    <row r="185" spans="1:3">
      <c r="A185" s="9">
        <v>510</v>
      </c>
      <c r="B185" s="9" t="s">
        <v>560</v>
      </c>
      <c r="C185" s="9"/>
    </row>
    <row r="186" spans="1:3">
      <c r="A186" s="9">
        <v>511</v>
      </c>
      <c r="B186" s="9" t="s">
        <v>561</v>
      </c>
      <c r="C186" s="9"/>
    </row>
    <row r="187" spans="1:3">
      <c r="A187" s="9">
        <v>512</v>
      </c>
      <c r="B187" s="9" t="s">
        <v>562</v>
      </c>
      <c r="C187" s="9" t="s">
        <v>563</v>
      </c>
    </row>
    <row r="188" spans="1:3">
      <c r="A188" s="9">
        <v>513</v>
      </c>
      <c r="B188" s="9" t="s">
        <v>564</v>
      </c>
      <c r="C188" s="9" t="s">
        <v>565</v>
      </c>
    </row>
    <row r="189" spans="1:3">
      <c r="A189" s="9">
        <v>514</v>
      </c>
      <c r="B189" s="9" t="s">
        <v>566</v>
      </c>
      <c r="C189" s="9"/>
    </row>
    <row r="190" spans="1:3">
      <c r="A190" s="9">
        <v>515</v>
      </c>
      <c r="B190" s="9" t="s">
        <v>567</v>
      </c>
      <c r="C190" s="9"/>
    </row>
    <row r="191" spans="1:3">
      <c r="A191" s="9">
        <v>516</v>
      </c>
      <c r="B191" s="9" t="s">
        <v>568</v>
      </c>
      <c r="C191" s="9" t="s">
        <v>569</v>
      </c>
    </row>
    <row r="192" spans="1:3">
      <c r="A192" s="9">
        <v>517</v>
      </c>
      <c r="B192" s="9" t="s">
        <v>570</v>
      </c>
      <c r="C192" s="9"/>
    </row>
    <row r="193" spans="1:3">
      <c r="A193" s="9">
        <v>518</v>
      </c>
      <c r="B193" s="9" t="s">
        <v>571</v>
      </c>
      <c r="C193" s="9"/>
    </row>
    <row r="194" spans="1:3">
      <c r="A194" s="9">
        <v>519</v>
      </c>
      <c r="B194" s="9" t="s">
        <v>572</v>
      </c>
      <c r="C194" s="9"/>
    </row>
    <row r="195" spans="1:3">
      <c r="A195" s="9">
        <v>520</v>
      </c>
      <c r="B195" s="9" t="s">
        <v>573</v>
      </c>
      <c r="C195" s="9"/>
    </row>
    <row r="196" spans="1:3">
      <c r="A196" s="9">
        <v>521</v>
      </c>
      <c r="B196" s="9" t="s">
        <v>574</v>
      </c>
      <c r="C196" s="9"/>
    </row>
    <row r="197" spans="1:3">
      <c r="A197" s="9">
        <v>522</v>
      </c>
      <c r="B197" s="9" t="s">
        <v>575</v>
      </c>
      <c r="C197" s="9" t="s">
        <v>576</v>
      </c>
    </row>
    <row r="198" spans="1:3">
      <c r="A198" s="9">
        <v>523</v>
      </c>
      <c r="B198" s="9" t="s">
        <v>577</v>
      </c>
      <c r="C198" s="9" t="s">
        <v>578</v>
      </c>
    </row>
    <row r="199" spans="1:3">
      <c r="A199" s="9">
        <v>524</v>
      </c>
      <c r="B199" s="9" t="s">
        <v>579</v>
      </c>
      <c r="C199" s="9"/>
    </row>
    <row r="200" spans="1:3">
      <c r="A200" s="9">
        <v>525</v>
      </c>
      <c r="B200" s="9" t="s">
        <v>580</v>
      </c>
      <c r="C200" s="9"/>
    </row>
    <row r="201" spans="1:3">
      <c r="A201" s="9">
        <v>526</v>
      </c>
      <c r="B201" s="9" t="s">
        <v>581</v>
      </c>
      <c r="C201" s="9"/>
    </row>
    <row r="202" spans="1:3">
      <c r="A202" s="9">
        <v>527</v>
      </c>
      <c r="B202" s="9" t="s">
        <v>582</v>
      </c>
      <c r="C202" s="9"/>
    </row>
    <row r="203" spans="1:3">
      <c r="A203" s="9">
        <v>528</v>
      </c>
      <c r="B203" s="9" t="s">
        <v>583</v>
      </c>
      <c r="C203" s="9"/>
    </row>
    <row r="204" spans="1:3">
      <c r="A204" s="9">
        <v>529</v>
      </c>
      <c r="B204" s="9" t="s">
        <v>584</v>
      </c>
      <c r="C204" s="9"/>
    </row>
    <row r="205" spans="1:3">
      <c r="A205" s="9">
        <v>530</v>
      </c>
      <c r="B205" s="9" t="s">
        <v>585</v>
      </c>
      <c r="C205" s="9" t="s">
        <v>586</v>
      </c>
    </row>
    <row r="206" spans="1:3">
      <c r="A206" s="9">
        <v>531</v>
      </c>
      <c r="B206" s="9" t="s">
        <v>587</v>
      </c>
      <c r="C206" s="9"/>
    </row>
    <row r="207" spans="1:3">
      <c r="A207" s="9">
        <v>532</v>
      </c>
      <c r="B207" s="9" t="s">
        <v>588</v>
      </c>
      <c r="C207" s="9"/>
    </row>
    <row r="208" spans="1:3">
      <c r="A208" s="9">
        <v>533</v>
      </c>
      <c r="B208" s="9" t="s">
        <v>589</v>
      </c>
      <c r="C208" s="9" t="s">
        <v>590</v>
      </c>
    </row>
    <row r="209" spans="1:3">
      <c r="A209" s="9">
        <v>534</v>
      </c>
      <c r="B209" s="9" t="s">
        <v>591</v>
      </c>
      <c r="C209" s="9"/>
    </row>
    <row r="210" spans="1:3">
      <c r="A210" s="9">
        <v>535</v>
      </c>
      <c r="B210" s="9" t="s">
        <v>592</v>
      </c>
      <c r="C210" s="9" t="s">
        <v>593</v>
      </c>
    </row>
    <row r="211" spans="1:3">
      <c r="A211" s="9">
        <v>536</v>
      </c>
      <c r="B211" s="9" t="s">
        <v>594</v>
      </c>
      <c r="C211" s="9"/>
    </row>
    <row r="212" spans="1:3">
      <c r="A212" s="9">
        <v>537</v>
      </c>
      <c r="B212" s="9" t="s">
        <v>595</v>
      </c>
      <c r="C212" s="9" t="s">
        <v>596</v>
      </c>
    </row>
    <row r="213" spans="1:3">
      <c r="A213" s="9">
        <v>538</v>
      </c>
      <c r="B213" s="9" t="s">
        <v>597</v>
      </c>
      <c r="C213" s="9"/>
    </row>
    <row r="214" spans="1:3">
      <c r="A214" s="9">
        <v>539</v>
      </c>
      <c r="B214" s="9" t="s">
        <v>598</v>
      </c>
      <c r="C214" s="9"/>
    </row>
    <row r="215" spans="1:3">
      <c r="A215" s="9">
        <v>540</v>
      </c>
      <c r="B215" s="9" t="s">
        <v>599</v>
      </c>
      <c r="C215" s="9"/>
    </row>
    <row r="216" spans="1:3">
      <c r="A216" s="9">
        <v>541</v>
      </c>
      <c r="B216" s="9" t="s">
        <v>360</v>
      </c>
      <c r="C216" s="9"/>
    </row>
    <row r="217" spans="1:3">
      <c r="A217" s="9">
        <v>542</v>
      </c>
      <c r="B217" s="9" t="s">
        <v>600</v>
      </c>
      <c r="C217" s="9"/>
    </row>
    <row r="218" spans="1:3">
      <c r="A218" s="9">
        <v>543</v>
      </c>
      <c r="B218" s="9" t="s">
        <v>601</v>
      </c>
      <c r="C218" s="9"/>
    </row>
    <row r="219" spans="1:3">
      <c r="A219" s="9">
        <v>544</v>
      </c>
      <c r="B219" s="9" t="s">
        <v>602</v>
      </c>
      <c r="C219" s="9"/>
    </row>
    <row r="220" spans="1:3">
      <c r="A220" s="9">
        <v>545</v>
      </c>
      <c r="B220" s="9" t="s">
        <v>603</v>
      </c>
      <c r="C220" s="9"/>
    </row>
    <row r="221" spans="1:3">
      <c r="A221" s="9">
        <v>546</v>
      </c>
      <c r="B221" s="9" t="s">
        <v>361</v>
      </c>
      <c r="C221" s="9" t="s">
        <v>604</v>
      </c>
    </row>
    <row r="222" spans="1:3">
      <c r="A222" s="9">
        <v>547</v>
      </c>
      <c r="B222" s="9" t="s">
        <v>362</v>
      </c>
      <c r="C222" s="9" t="s">
        <v>605</v>
      </c>
    </row>
    <row r="223" spans="1:3">
      <c r="A223" s="9">
        <v>548</v>
      </c>
      <c r="B223" s="9" t="s">
        <v>606</v>
      </c>
      <c r="C223" s="9"/>
    </row>
    <row r="224" spans="1:3">
      <c r="A224" s="9">
        <v>549</v>
      </c>
      <c r="B224" s="9" t="s">
        <v>607</v>
      </c>
      <c r="C224" s="9"/>
    </row>
    <row r="225" spans="1:4">
      <c r="A225" s="9">
        <v>550</v>
      </c>
      <c r="B225" s="9" t="s">
        <v>608</v>
      </c>
      <c r="C225" s="9" t="s">
        <v>609</v>
      </c>
    </row>
    <row r="226" spans="1:4">
      <c r="A226" s="9">
        <v>551</v>
      </c>
      <c r="B226" s="9" t="s">
        <v>363</v>
      </c>
      <c r="C226" s="9" t="s">
        <v>610</v>
      </c>
    </row>
    <row r="227" spans="1:4">
      <c r="A227" s="9">
        <v>552</v>
      </c>
      <c r="B227" s="9" t="s">
        <v>611</v>
      </c>
      <c r="C227" s="9"/>
    </row>
    <row r="228" spans="1:4">
      <c r="A228" s="9">
        <v>553</v>
      </c>
      <c r="B228" s="9" t="s">
        <v>612</v>
      </c>
      <c r="C228" s="9"/>
    </row>
    <row r="229" spans="1:4">
      <c r="A229" s="9">
        <v>554</v>
      </c>
      <c r="B229" s="9" t="s">
        <v>613</v>
      </c>
      <c r="C229" s="9"/>
    </row>
    <row r="230" spans="1:4">
      <c r="A230" s="9">
        <v>555</v>
      </c>
      <c r="B230" s="9" t="s">
        <v>614</v>
      </c>
      <c r="C230" s="9"/>
    </row>
    <row r="231" spans="1:4">
      <c r="A231" s="9">
        <v>556</v>
      </c>
      <c r="B231" s="9" t="s">
        <v>615</v>
      </c>
      <c r="C231" s="9" t="s">
        <v>616</v>
      </c>
    </row>
    <row r="232" spans="1:4">
      <c r="A232" s="9">
        <v>557</v>
      </c>
      <c r="B232" s="9" t="s">
        <v>617</v>
      </c>
      <c r="C232" s="9" t="s">
        <v>618</v>
      </c>
    </row>
    <row r="233" spans="1:4">
      <c r="A233" s="9">
        <v>558</v>
      </c>
      <c r="B233" s="9" t="s">
        <v>619</v>
      </c>
      <c r="C233" s="9"/>
    </row>
    <row r="234" spans="1:4">
      <c r="A234" s="9">
        <v>559</v>
      </c>
      <c r="B234" s="9" t="s">
        <v>620</v>
      </c>
      <c r="C234" s="9"/>
    </row>
    <row r="235" spans="1:4">
      <c r="A235" s="9">
        <v>560</v>
      </c>
      <c r="B235" s="9" t="s">
        <v>621</v>
      </c>
      <c r="C235" s="9"/>
    </row>
    <row r="236" spans="1:4">
      <c r="A236" s="2" t="s">
        <v>459</v>
      </c>
    </row>
    <row r="237" spans="1:4">
      <c r="A237" s="7" t="s">
        <v>460</v>
      </c>
      <c r="B237" s="7" t="s">
        <v>416</v>
      </c>
      <c r="C237" s="7" t="s">
        <v>417</v>
      </c>
      <c r="D237" s="7" t="s">
        <v>418</v>
      </c>
    </row>
    <row r="238" spans="1:4">
      <c r="A238" s="8">
        <v>6</v>
      </c>
      <c r="B238" s="8" t="s">
        <v>622</v>
      </c>
      <c r="C238" s="8" t="s">
        <v>623</v>
      </c>
    </row>
    <row r="239" spans="1:4">
      <c r="A239" s="7" t="s">
        <v>622</v>
      </c>
      <c r="B239" s="9">
        <v>601</v>
      </c>
      <c r="C239" s="9" t="s">
        <v>281</v>
      </c>
      <c r="D239" s="9"/>
    </row>
    <row r="240" spans="1:4">
      <c r="A240" s="9">
        <v>602</v>
      </c>
      <c r="B240" s="9" t="s">
        <v>624</v>
      </c>
      <c r="C240" s="9" t="s">
        <v>625</v>
      </c>
    </row>
    <row r="241" spans="1:3">
      <c r="A241" s="9">
        <v>603</v>
      </c>
      <c r="B241" s="9" t="s">
        <v>422</v>
      </c>
      <c r="C241" s="9"/>
    </row>
    <row r="242" spans="1:3">
      <c r="A242" s="9">
        <v>604</v>
      </c>
      <c r="B242" s="9" t="s">
        <v>422</v>
      </c>
      <c r="C242" s="9"/>
    </row>
    <row r="243" spans="1:3">
      <c r="A243" s="9">
        <v>605</v>
      </c>
      <c r="B243" s="9" t="s">
        <v>626</v>
      </c>
      <c r="C243" s="9" t="s">
        <v>627</v>
      </c>
    </row>
    <row r="244" spans="1:3">
      <c r="A244" s="9">
        <v>606</v>
      </c>
      <c r="B244" s="9" t="s">
        <v>364</v>
      </c>
      <c r="C244" s="9" t="s">
        <v>628</v>
      </c>
    </row>
    <row r="245" spans="1:3">
      <c r="A245" s="9">
        <v>607</v>
      </c>
      <c r="B245" s="9" t="s">
        <v>629</v>
      </c>
      <c r="C245" s="9" t="s">
        <v>630</v>
      </c>
    </row>
    <row r="246" spans="1:3">
      <c r="A246" s="9">
        <v>608</v>
      </c>
      <c r="B246" s="9" t="s">
        <v>631</v>
      </c>
      <c r="C246" s="9" t="s">
        <v>632</v>
      </c>
    </row>
    <row r="247" spans="1:3">
      <c r="A247" s="9">
        <v>609</v>
      </c>
      <c r="B247" s="9" t="s">
        <v>633</v>
      </c>
      <c r="C247" s="9"/>
    </row>
    <row r="248" spans="1:3">
      <c r="A248" s="9">
        <v>610</v>
      </c>
      <c r="B248" s="9" t="s">
        <v>634</v>
      </c>
      <c r="C248" s="9"/>
    </row>
    <row r="249" spans="1:3">
      <c r="A249" s="9">
        <v>611</v>
      </c>
      <c r="B249" s="9" t="s">
        <v>635</v>
      </c>
      <c r="C249" s="9" t="s">
        <v>636</v>
      </c>
    </row>
    <row r="250" spans="1:3">
      <c r="A250" s="9">
        <v>612</v>
      </c>
      <c r="B250" s="9" t="s">
        <v>365</v>
      </c>
      <c r="C250" s="9" t="s">
        <v>637</v>
      </c>
    </row>
    <row r="251" spans="1:3">
      <c r="A251" s="9">
        <v>613</v>
      </c>
      <c r="B251" s="9" t="s">
        <v>638</v>
      </c>
      <c r="C251" s="9" t="s">
        <v>639</v>
      </c>
    </row>
    <row r="252" spans="1:3">
      <c r="A252" s="9">
        <v>614</v>
      </c>
      <c r="B252" s="9" t="s">
        <v>640</v>
      </c>
      <c r="C252" s="9" t="s">
        <v>641</v>
      </c>
    </row>
    <row r="253" spans="1:3">
      <c r="A253" s="9">
        <v>615</v>
      </c>
      <c r="B253" s="9" t="s">
        <v>642</v>
      </c>
      <c r="C253" s="9" t="s">
        <v>643</v>
      </c>
    </row>
    <row r="254" spans="1:3">
      <c r="A254" s="9">
        <v>616</v>
      </c>
      <c r="B254" s="9" t="s">
        <v>644</v>
      </c>
      <c r="C254" s="9" t="s">
        <v>645</v>
      </c>
    </row>
    <row r="255" spans="1:3">
      <c r="A255" s="9">
        <v>617</v>
      </c>
      <c r="B255" s="9" t="s">
        <v>646</v>
      </c>
      <c r="C255" s="9"/>
    </row>
    <row r="256" spans="1:3">
      <c r="A256" s="9">
        <v>618</v>
      </c>
      <c r="B256" s="9" t="s">
        <v>647</v>
      </c>
      <c r="C256" s="9" t="s">
        <v>648</v>
      </c>
    </row>
    <row r="257" spans="1:4">
      <c r="A257" s="9">
        <v>619</v>
      </c>
      <c r="B257" s="9" t="s">
        <v>366</v>
      </c>
      <c r="C257" s="9" t="s">
        <v>649</v>
      </c>
    </row>
    <row r="258" spans="1:4">
      <c r="A258" s="9">
        <v>620</v>
      </c>
      <c r="B258" s="9" t="s">
        <v>650</v>
      </c>
      <c r="C258" s="9"/>
    </row>
    <row r="259" spans="1:4">
      <c r="A259" s="9">
        <v>621</v>
      </c>
      <c r="B259" s="9" t="s">
        <v>651</v>
      </c>
      <c r="C259" s="9" t="s">
        <v>652</v>
      </c>
    </row>
    <row r="260" spans="1:4">
      <c r="A260" s="9">
        <v>622</v>
      </c>
      <c r="B260" s="9" t="s">
        <v>653</v>
      </c>
      <c r="C260" s="9" t="s">
        <v>654</v>
      </c>
    </row>
    <row r="261" spans="1:4">
      <c r="A261" s="9">
        <v>623</v>
      </c>
      <c r="B261" s="9" t="s">
        <v>655</v>
      </c>
      <c r="C261" s="9"/>
    </row>
    <row r="262" spans="1:4">
      <c r="A262" s="9">
        <v>624</v>
      </c>
      <c r="B262" s="9" t="s">
        <v>656</v>
      </c>
      <c r="C262" s="9" t="s">
        <v>657</v>
      </c>
    </row>
    <row r="263" spans="1:4">
      <c r="A263" s="9">
        <v>625</v>
      </c>
      <c r="B263" s="9" t="s">
        <v>658</v>
      </c>
      <c r="C263" s="9"/>
    </row>
    <row r="264" spans="1:4">
      <c r="A264" s="9">
        <v>626</v>
      </c>
      <c r="B264" s="9" t="s">
        <v>659</v>
      </c>
      <c r="C264" s="9"/>
    </row>
    <row r="265" spans="1:4">
      <c r="A265" s="9">
        <v>627</v>
      </c>
      <c r="B265" s="9" t="s">
        <v>660</v>
      </c>
      <c r="C265" s="9"/>
    </row>
    <row r="266" spans="1:4">
      <c r="A266" s="9">
        <v>628</v>
      </c>
      <c r="B266" s="9" t="s">
        <v>661</v>
      </c>
      <c r="C266" s="9"/>
    </row>
    <row r="267" spans="1:4">
      <c r="A267" s="2" t="s">
        <v>459</v>
      </c>
    </row>
    <row r="268" spans="1:4">
      <c r="A268" s="7" t="s">
        <v>460</v>
      </c>
      <c r="B268" s="7" t="s">
        <v>416</v>
      </c>
      <c r="C268" s="7" t="s">
        <v>417</v>
      </c>
      <c r="D268" s="7" t="s">
        <v>418</v>
      </c>
    </row>
    <row r="269" spans="1:4">
      <c r="A269" s="8">
        <v>7</v>
      </c>
      <c r="B269" s="8" t="s">
        <v>662</v>
      </c>
      <c r="C269" s="9"/>
    </row>
    <row r="270" spans="1:4">
      <c r="A270" s="7" t="s">
        <v>662</v>
      </c>
      <c r="B270" s="9">
        <v>701</v>
      </c>
      <c r="C270" s="9" t="s">
        <v>663</v>
      </c>
      <c r="D270" s="9"/>
    </row>
    <row r="271" spans="1:4">
      <c r="A271" s="9">
        <v>702</v>
      </c>
      <c r="B271" s="9" t="s">
        <v>664</v>
      </c>
      <c r="C271" s="9"/>
    </row>
    <row r="272" spans="1:4">
      <c r="A272" s="9">
        <v>703</v>
      </c>
      <c r="B272" s="9" t="s">
        <v>665</v>
      </c>
      <c r="C272" s="9"/>
    </row>
    <row r="273" spans="1:1">
      <c r="A273" s="10" t="s">
        <v>666</v>
      </c>
    </row>
    <row r="274" spans="1:1">
      <c r="A274" s="2" t="s">
        <v>667</v>
      </c>
    </row>
    <row r="275" spans="1:1">
      <c r="A275" s="2" t="s">
        <v>668</v>
      </c>
    </row>
    <row r="276" spans="1:1">
      <c r="A276" s="2" t="s">
        <v>669</v>
      </c>
    </row>
    <row r="277" spans="1:1">
      <c r="A277" s="2" t="s">
        <v>670</v>
      </c>
    </row>
    <row r="278" spans="1:1">
      <c r="A278" s="2" t="s">
        <v>671</v>
      </c>
    </row>
    <row r="279" spans="1:1">
      <c r="A279" s="2" t="s">
        <v>672</v>
      </c>
    </row>
    <row r="280" spans="1:1">
      <c r="A280" s="10" t="s">
        <v>673</v>
      </c>
    </row>
    <row r="281" spans="1:1">
      <c r="A281" s="2" t="s">
        <v>673</v>
      </c>
    </row>
    <row r="282" spans="1:1">
      <c r="A282" s="2" t="s">
        <v>674</v>
      </c>
    </row>
    <row r="283" spans="1:1">
      <c r="A283" s="10" t="s">
        <v>675</v>
      </c>
    </row>
    <row r="284" spans="1:1">
      <c r="A284" s="2" t="s">
        <v>676</v>
      </c>
    </row>
    <row r="285" spans="1:1">
      <c r="A285" s="2" t="s">
        <v>677</v>
      </c>
    </row>
  </sheetData>
  <phoneticPr fontId="1"/>
  <hyperlinks>
    <hyperlink ref="A61" r:id="rId1" location="top" display="https://www.customs.go.jp/toukei/sankou/dgorder/a1.htm - top" xr:uid="{22427923-07F0-8346-AFA4-63F7587BF944}"/>
    <hyperlink ref="A114" r:id="rId2" location="top" display="https://www.customs.go.jp/toukei/sankou/dgorder/a1.htm - top" xr:uid="{4B8A81C0-D4B4-0B47-B3FC-52AD9C75CE98}"/>
    <hyperlink ref="A155" r:id="rId3" location="top" display="https://www.customs.go.jp/toukei/sankou/dgorder/a1.htm - top" xr:uid="{5B78EAC4-15E7-B741-93E5-9CA186B90EF4}"/>
    <hyperlink ref="A173" r:id="rId4" location="top" display="https://www.customs.go.jp/toukei/sankou/dgorder/a1.htm - top" xr:uid="{40F45A81-9317-3345-B91A-241A88213CCD}"/>
    <hyperlink ref="A236" r:id="rId5" location="top" display="https://www.customs.go.jp/toukei/sankou/dgorder/a1.htm - top" xr:uid="{0025E05F-F258-D444-A000-E6717DF4E4D4}"/>
    <hyperlink ref="A267" r:id="rId6" location="top" display="https://www.customs.go.jp/toukei/sankou/dgorder/a1.htm - top" xr:uid="{81BF7DED-BBFD-3B49-89E7-23AC5661FB3C}"/>
    <hyperlink ref="A274" r:id="rId7" display="https://www.customs.go.jp/yusyutu/index.htm" xr:uid="{1FBA49DC-3193-5142-9CC1-0AD12D66459A}"/>
    <hyperlink ref="A275" r:id="rId8" display="https://www.customs.go.jp/tariff/index.htm" xr:uid="{52204368-68E2-5541-B353-63C452154427}"/>
    <hyperlink ref="A276" r:id="rId9" display="https://www.customs.go.jp/tariff/index.htm" xr:uid="{865CF3AF-2A6E-FD49-A8EE-33B35BAF869F}"/>
    <hyperlink ref="A277" r:id="rId10" location="gaikyou" display="https://www.customs.go.jp/toukei/sankou/code/code.htm - gaikyou" xr:uid="{22A7DDB6-72E0-4443-B68F-B87BEE57DBC2}"/>
    <hyperlink ref="A278" r:id="rId11" display="https://www.customs.go.jp/toukei/sankou/dgorder/a1.htm" xr:uid="{F8F27F5E-7B5E-E24F-862B-2700A4A517CD}"/>
    <hyperlink ref="A279" r:id="rId12" location="tokusyu" display="https://www.customs.go.jp/toukei/sankou/code/code.htm - tokusyu" xr:uid="{D3868E18-2E7C-A34B-B20B-D3C8AB62D907}"/>
    <hyperlink ref="A281" r:id="rId13" display="https://www.customs.go.jp/toukei/sankou/howto/krei.htm" xr:uid="{0C5BF6BF-B366-E14F-BB21-1025CB7EFE4C}"/>
    <hyperlink ref="A282" r:id="rId14" display="https://www.customs.go.jp/toukei/sankou/howto/riyou.htm" xr:uid="{9A48CBFC-4090-E646-8A43-2B314E96451D}"/>
    <hyperlink ref="A284" r:id="rId15" display="https://www.customs.go.jp/toukei/info/contac.htm" xr:uid="{9EBE0F11-D3DA-BC49-AC58-645BE67431F9}"/>
    <hyperlink ref="A285" r:id="rId16" display="https://www.customs.go.jp/toukei/sankou/eturan/eturan2.htm" xr:uid="{56836AED-8508-F64E-ACCB-180882D2D999}"/>
    <hyperlink ref="F2" r:id="rId17" xr:uid="{77A28F8D-B0C1-F941-8B32-D371148068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図1</vt:lpstr>
      <vt:lpstr>図2export</vt:lpstr>
      <vt:lpstr>図3import</vt:lpstr>
      <vt:lpstr>参）中国からの輸入</vt:lpstr>
      <vt:lpstr>表1財務省貿易統計</vt:lpstr>
      <vt:lpstr>参）統計国名符号表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2020-03-31T04:32:44Z</dcterms:created>
  <dcterms:modified xsi:type="dcterms:W3CDTF">2020-04-01T00:27:14Z</dcterms:modified>
</cp:coreProperties>
</file>