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0610" windowHeight="11640"/>
  </bookViews>
  <sheets>
    <sheet name="MADDA" sheetId="2" r:id="rId1"/>
  </sheets>
  <calcPr calcId="145621"/>
</workbook>
</file>

<file path=xl/calcChain.xml><?xml version="1.0" encoding="utf-8"?>
<calcChain xmlns="http://schemas.openxmlformats.org/spreadsheetml/2006/main">
  <c r="N49" i="2" l="1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J60" i="2"/>
  <c r="I60" i="2"/>
  <c r="J59" i="2"/>
  <c r="I59" i="2"/>
  <c r="H59" i="2"/>
  <c r="J58" i="2"/>
  <c r="I58" i="2"/>
  <c r="H58" i="2"/>
  <c r="G58" i="2"/>
  <c r="J57" i="2"/>
  <c r="I57" i="2"/>
  <c r="H57" i="2"/>
  <c r="G57" i="2"/>
  <c r="F57" i="2"/>
  <c r="J56" i="2"/>
  <c r="I56" i="2"/>
  <c r="H56" i="2"/>
  <c r="G56" i="2"/>
  <c r="F56" i="2"/>
  <c r="E56" i="2"/>
  <c r="J55" i="2"/>
  <c r="I55" i="2"/>
  <c r="H55" i="2"/>
  <c r="G55" i="2"/>
  <c r="F55" i="2"/>
  <c r="E55" i="2"/>
  <c r="D55" i="2"/>
  <c r="J54" i="2"/>
  <c r="I54" i="2"/>
  <c r="H54" i="2"/>
  <c r="G54" i="2"/>
  <c r="F54" i="2"/>
  <c r="E54" i="2"/>
  <c r="D54" i="2"/>
  <c r="C54" i="2"/>
  <c r="J53" i="2"/>
  <c r="I53" i="2"/>
  <c r="H53" i="2"/>
  <c r="G53" i="2"/>
  <c r="F53" i="2"/>
  <c r="E53" i="2"/>
  <c r="D53" i="2"/>
  <c r="C53" i="2"/>
  <c r="B53" i="2"/>
  <c r="T49" i="2"/>
  <c r="S49" i="2"/>
  <c r="R49" i="2"/>
  <c r="Q49" i="2"/>
  <c r="P49" i="2"/>
  <c r="O49" i="2"/>
  <c r="M49" i="2"/>
  <c r="L49" i="2"/>
  <c r="T48" i="2"/>
  <c r="S48" i="2"/>
  <c r="R48" i="2"/>
  <c r="Q48" i="2"/>
  <c r="P48" i="2"/>
  <c r="O48" i="2"/>
  <c r="M48" i="2"/>
  <c r="L48" i="2"/>
  <c r="T47" i="2"/>
  <c r="S47" i="2"/>
  <c r="R47" i="2"/>
  <c r="Q47" i="2"/>
  <c r="P47" i="2"/>
  <c r="O47" i="2"/>
  <c r="M47" i="2"/>
  <c r="L47" i="2"/>
  <c r="T46" i="2"/>
  <c r="S46" i="2"/>
  <c r="R46" i="2"/>
  <c r="Q46" i="2"/>
  <c r="P46" i="2"/>
  <c r="O46" i="2"/>
  <c r="M46" i="2"/>
  <c r="L46" i="2"/>
  <c r="T45" i="2"/>
  <c r="S45" i="2"/>
  <c r="R45" i="2"/>
  <c r="Q45" i="2"/>
  <c r="P45" i="2"/>
  <c r="O45" i="2"/>
  <c r="M45" i="2"/>
  <c r="L45" i="2"/>
  <c r="T44" i="2"/>
  <c r="S44" i="2"/>
  <c r="R44" i="2"/>
  <c r="Q44" i="2"/>
  <c r="P44" i="2"/>
  <c r="O44" i="2"/>
  <c r="M44" i="2"/>
  <c r="L44" i="2"/>
  <c r="T43" i="2"/>
  <c r="S43" i="2"/>
  <c r="R43" i="2"/>
  <c r="Q43" i="2"/>
  <c r="P43" i="2"/>
  <c r="O43" i="2"/>
  <c r="M43" i="2"/>
  <c r="L43" i="2"/>
  <c r="T42" i="2"/>
  <c r="S42" i="2"/>
  <c r="R42" i="2"/>
  <c r="Q42" i="2"/>
  <c r="P42" i="2"/>
  <c r="O42" i="2"/>
  <c r="M42" i="2"/>
  <c r="L42" i="2"/>
  <c r="T41" i="2"/>
  <c r="S41" i="2"/>
  <c r="R41" i="2"/>
  <c r="Q41" i="2"/>
  <c r="P41" i="2"/>
  <c r="O41" i="2"/>
  <c r="M41" i="2"/>
  <c r="L41" i="2"/>
  <c r="T40" i="2"/>
  <c r="S40" i="2"/>
  <c r="R40" i="2"/>
  <c r="Q40" i="2"/>
  <c r="P40" i="2"/>
  <c r="O40" i="2"/>
  <c r="M40" i="2"/>
  <c r="L40" i="2"/>
  <c r="T39" i="2"/>
  <c r="S39" i="2"/>
  <c r="R39" i="2"/>
  <c r="Q39" i="2"/>
  <c r="P39" i="2"/>
  <c r="O39" i="2"/>
  <c r="M39" i="2"/>
  <c r="L39" i="2"/>
  <c r="T38" i="2"/>
  <c r="S38" i="2"/>
  <c r="R38" i="2"/>
  <c r="Q38" i="2"/>
  <c r="P38" i="2"/>
  <c r="O38" i="2"/>
  <c r="M38" i="2"/>
  <c r="L38" i="2"/>
  <c r="T37" i="2"/>
  <c r="S37" i="2"/>
  <c r="R37" i="2"/>
  <c r="Q37" i="2"/>
  <c r="P37" i="2"/>
  <c r="O37" i="2"/>
  <c r="M37" i="2"/>
  <c r="L37" i="2"/>
  <c r="T36" i="2"/>
  <c r="S36" i="2"/>
  <c r="R36" i="2"/>
  <c r="Q36" i="2"/>
  <c r="P36" i="2"/>
  <c r="O36" i="2"/>
  <c r="M36" i="2"/>
  <c r="L36" i="2"/>
  <c r="T35" i="2"/>
  <c r="S35" i="2"/>
  <c r="R35" i="2"/>
  <c r="Q35" i="2"/>
  <c r="P35" i="2"/>
  <c r="O35" i="2"/>
  <c r="M35" i="2"/>
  <c r="L35" i="2"/>
  <c r="T34" i="2"/>
  <c r="S34" i="2"/>
  <c r="R34" i="2"/>
  <c r="Q34" i="2"/>
  <c r="P34" i="2"/>
  <c r="O34" i="2"/>
  <c r="M34" i="2"/>
  <c r="L34" i="2"/>
  <c r="T33" i="2"/>
  <c r="S33" i="2"/>
  <c r="R33" i="2"/>
  <c r="Q33" i="2"/>
  <c r="P33" i="2"/>
  <c r="O33" i="2"/>
  <c r="M33" i="2"/>
  <c r="L33" i="2"/>
  <c r="T32" i="2"/>
  <c r="S32" i="2"/>
  <c r="R32" i="2"/>
  <c r="Q32" i="2"/>
  <c r="P32" i="2"/>
  <c r="O32" i="2"/>
  <c r="M32" i="2"/>
  <c r="L32" i="2"/>
  <c r="T31" i="2"/>
  <c r="S31" i="2"/>
  <c r="R31" i="2"/>
  <c r="Q31" i="2"/>
  <c r="P31" i="2"/>
  <c r="O31" i="2"/>
  <c r="M31" i="2"/>
  <c r="L31" i="2"/>
  <c r="T30" i="2"/>
  <c r="S30" i="2"/>
  <c r="R30" i="2"/>
  <c r="Q30" i="2"/>
  <c r="P30" i="2"/>
  <c r="O30" i="2"/>
  <c r="M30" i="2"/>
  <c r="L30" i="2"/>
  <c r="T29" i="2"/>
  <c r="S29" i="2"/>
  <c r="R29" i="2"/>
  <c r="Q29" i="2"/>
  <c r="P29" i="2"/>
  <c r="O29" i="2"/>
  <c r="M29" i="2"/>
  <c r="L29" i="2"/>
  <c r="T28" i="2"/>
  <c r="S28" i="2"/>
  <c r="R28" i="2"/>
  <c r="Q28" i="2"/>
  <c r="P28" i="2"/>
  <c r="O28" i="2"/>
  <c r="M28" i="2"/>
  <c r="L28" i="2"/>
  <c r="T27" i="2"/>
  <c r="S27" i="2"/>
  <c r="R27" i="2"/>
  <c r="Q27" i="2"/>
  <c r="P27" i="2"/>
  <c r="O27" i="2"/>
  <c r="M27" i="2"/>
  <c r="L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S26" i="2"/>
  <c r="R26" i="2"/>
  <c r="Q26" i="2"/>
  <c r="P26" i="2"/>
  <c r="M26" i="2"/>
  <c r="L26" i="2"/>
  <c r="S25" i="2"/>
  <c r="R25" i="2"/>
  <c r="Q25" i="2"/>
  <c r="P25" i="2"/>
  <c r="M25" i="2"/>
  <c r="L25" i="2"/>
  <c r="S24" i="2"/>
  <c r="R24" i="2"/>
  <c r="Q24" i="2"/>
  <c r="P24" i="2"/>
  <c r="M24" i="2"/>
  <c r="L24" i="2"/>
  <c r="S23" i="2"/>
  <c r="R23" i="2"/>
  <c r="Q23" i="2"/>
  <c r="P23" i="2"/>
  <c r="M23" i="2"/>
  <c r="L23" i="2"/>
  <c r="S22" i="2"/>
  <c r="R22" i="2"/>
  <c r="Q22" i="2"/>
  <c r="P22" i="2"/>
  <c r="M22" i="2"/>
  <c r="L22" i="2"/>
  <c r="S21" i="2"/>
  <c r="R21" i="2"/>
  <c r="Q21" i="2"/>
  <c r="P21" i="2"/>
  <c r="M21" i="2"/>
  <c r="L21" i="2"/>
  <c r="S20" i="2"/>
  <c r="R20" i="2"/>
  <c r="Q20" i="2"/>
  <c r="P20" i="2"/>
  <c r="M20" i="2"/>
  <c r="L20" i="2"/>
  <c r="S19" i="2"/>
  <c r="R19" i="2"/>
  <c r="Q19" i="2"/>
  <c r="P19" i="2"/>
  <c r="M19" i="2"/>
  <c r="L19" i="2"/>
  <c r="S18" i="2"/>
  <c r="R18" i="2"/>
  <c r="Q18" i="2"/>
  <c r="P18" i="2"/>
  <c r="M18" i="2"/>
  <c r="L18" i="2"/>
  <c r="S17" i="2"/>
  <c r="R17" i="2"/>
  <c r="Q17" i="2"/>
  <c r="P17" i="2"/>
  <c r="M17" i="2"/>
  <c r="L17" i="2"/>
  <c r="S16" i="2"/>
  <c r="R16" i="2"/>
  <c r="Q16" i="2"/>
  <c r="P16" i="2"/>
  <c r="M16" i="2"/>
  <c r="L16" i="2"/>
  <c r="S15" i="2"/>
  <c r="R15" i="2"/>
  <c r="Q15" i="2"/>
  <c r="P15" i="2"/>
  <c r="M15" i="2"/>
  <c r="L15" i="2"/>
  <c r="S14" i="2"/>
  <c r="R14" i="2"/>
  <c r="Q14" i="2"/>
  <c r="P14" i="2"/>
  <c r="M14" i="2"/>
  <c r="L14" i="2"/>
  <c r="S13" i="2"/>
  <c r="R13" i="2"/>
  <c r="Q13" i="2"/>
  <c r="P13" i="2"/>
  <c r="M13" i="2"/>
  <c r="L13" i="2"/>
  <c r="S12" i="2"/>
  <c r="R12" i="2"/>
  <c r="Q12" i="2"/>
  <c r="P12" i="2"/>
  <c r="M12" i="2"/>
  <c r="L12" i="2"/>
  <c r="S11" i="2"/>
  <c r="R11" i="2"/>
  <c r="Q11" i="2"/>
  <c r="P11" i="2"/>
  <c r="M11" i="2"/>
  <c r="L11" i="2"/>
  <c r="S10" i="2"/>
  <c r="R10" i="2"/>
  <c r="Q10" i="2"/>
  <c r="P10" i="2"/>
  <c r="M10" i="2"/>
  <c r="L10" i="2"/>
  <c r="S9" i="2"/>
  <c r="R9" i="2"/>
  <c r="Q9" i="2"/>
  <c r="P9" i="2"/>
  <c r="M9" i="2"/>
  <c r="L9" i="2"/>
  <c r="S8" i="2"/>
  <c r="R8" i="2"/>
  <c r="Q8" i="2"/>
  <c r="P8" i="2"/>
  <c r="M8" i="2"/>
  <c r="L8" i="2"/>
  <c r="S7" i="2"/>
  <c r="R7" i="2"/>
  <c r="Q7" i="2"/>
  <c r="P7" i="2"/>
  <c r="M7" i="2"/>
  <c r="L7" i="2"/>
  <c r="S6" i="2"/>
  <c r="R6" i="2"/>
  <c r="Q6" i="2"/>
  <c r="P6" i="2"/>
  <c r="M6" i="2"/>
  <c r="L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S57" i="2" l="1"/>
  <c r="N54" i="2"/>
  <c r="M54" i="2"/>
  <c r="N55" i="2"/>
  <c r="Q55" i="2"/>
  <c r="R55" i="2"/>
  <c r="T60" i="2"/>
  <c r="S55" i="2"/>
  <c r="T55" i="2"/>
  <c r="O55" i="2"/>
  <c r="T53" i="2"/>
  <c r="T57" i="2"/>
  <c r="O54" i="2"/>
  <c r="Q58" i="2"/>
  <c r="L53" i="2"/>
  <c r="P54" i="2"/>
  <c r="O56" i="2"/>
  <c r="R58" i="2"/>
  <c r="M53" i="2"/>
  <c r="Q54" i="2"/>
  <c r="P56" i="2"/>
  <c r="S58" i="2"/>
  <c r="N53" i="2"/>
  <c r="R54" i="2"/>
  <c r="Q56" i="2"/>
  <c r="T58" i="2"/>
  <c r="O53" i="2"/>
  <c r="S54" i="2"/>
  <c r="R56" i="2"/>
  <c r="R59" i="2"/>
  <c r="P53" i="2"/>
  <c r="T54" i="2"/>
  <c r="S56" i="2"/>
  <c r="S59" i="2"/>
  <c r="Q53" i="2"/>
  <c r="T56" i="2"/>
  <c r="T59" i="2"/>
  <c r="R53" i="2"/>
  <c r="P57" i="2"/>
  <c r="S60" i="2"/>
  <c r="S53" i="2"/>
  <c r="P55" i="2"/>
  <c r="Q57" i="2"/>
  <c r="R57" i="2"/>
</calcChain>
</file>

<file path=xl/sharedStrings.xml><?xml version="1.0" encoding="utf-8"?>
<sst xmlns="http://schemas.openxmlformats.org/spreadsheetml/2006/main" count="86" uniqueCount="55">
  <si>
    <t xml:space="preserve"> N</t>
    <phoneticPr fontId="1"/>
  </si>
  <si>
    <t xml:space="preserve"> M</t>
    <phoneticPr fontId="1"/>
  </si>
  <si>
    <t xml:space="preserve"> PX</t>
    <phoneticPr fontId="1"/>
  </si>
  <si>
    <t xml:space="preserve"> PC</t>
    <phoneticPr fontId="1"/>
  </si>
  <si>
    <t>死刑執行率</t>
    <rPh sb="0" eb="2">
      <t>シケイ</t>
    </rPh>
    <rPh sb="2" eb="5">
      <t>シッコウリツ</t>
    </rPh>
    <phoneticPr fontId="1"/>
  </si>
  <si>
    <t>D1</t>
    <phoneticPr fontId="1"/>
  </si>
  <si>
    <t>死刑制度有無</t>
    <rPh sb="0" eb="2">
      <t>シケイ</t>
    </rPh>
    <rPh sb="2" eb="4">
      <t>セイド</t>
    </rPh>
    <rPh sb="4" eb="6">
      <t>ウム</t>
    </rPh>
    <phoneticPr fontId="1"/>
  </si>
  <si>
    <t>平均拘置日数</t>
    <rPh sb="0" eb="2">
      <t>ヘイキン</t>
    </rPh>
    <rPh sb="2" eb="4">
      <t>コウチ</t>
    </rPh>
    <rPh sb="4" eb="6">
      <t>ニッスウ</t>
    </rPh>
    <phoneticPr fontId="1"/>
  </si>
  <si>
    <t>T</t>
    <phoneticPr fontId="1"/>
  </si>
  <si>
    <t>Y</t>
    <phoneticPr fontId="1"/>
  </si>
  <si>
    <t>平均家計所得 $1000</t>
    <rPh sb="0" eb="2">
      <t>ヘイキン</t>
    </rPh>
    <rPh sb="2" eb="4">
      <t>カケイ</t>
    </rPh>
    <rPh sb="4" eb="6">
      <t>ショトク</t>
    </rPh>
    <phoneticPr fontId="1"/>
  </si>
  <si>
    <t>就業率</t>
    <rPh sb="0" eb="3">
      <t>シュウギョウリツ</t>
    </rPh>
    <phoneticPr fontId="1"/>
  </si>
  <si>
    <t>LF</t>
    <phoneticPr fontId="1"/>
  </si>
  <si>
    <t>X</t>
    <phoneticPr fontId="1"/>
  </si>
  <si>
    <t>S</t>
    <phoneticPr fontId="1"/>
  </si>
  <si>
    <t>D</t>
    <phoneticPr fontId="1"/>
  </si>
  <si>
    <t>M</t>
    <phoneticPr fontId="1"/>
  </si>
  <si>
    <t>P</t>
    <phoneticPr fontId="1"/>
  </si>
  <si>
    <t>非白人率</t>
    <rPh sb="0" eb="1">
      <t>ヒ</t>
    </rPh>
    <rPh sb="1" eb="3">
      <t>ハクジン</t>
    </rPh>
    <rPh sb="3" eb="4">
      <t>リツ</t>
    </rPh>
    <phoneticPr fontId="1"/>
  </si>
  <si>
    <t>NW</t>
    <phoneticPr fontId="1"/>
  </si>
  <si>
    <t>N</t>
    <phoneticPr fontId="1"/>
  </si>
  <si>
    <t>南部州</t>
    <rPh sb="0" eb="2">
      <t>ナンブ</t>
    </rPh>
    <rPh sb="2" eb="3">
      <t>シュウ</t>
    </rPh>
    <phoneticPr fontId="1"/>
  </si>
  <si>
    <t>D2</t>
    <phoneticPr fontId="1"/>
  </si>
  <si>
    <t>LM</t>
    <phoneticPr fontId="1"/>
  </si>
  <si>
    <t>LP</t>
    <phoneticPr fontId="1"/>
  </si>
  <si>
    <t>LX</t>
    <phoneticPr fontId="1"/>
  </si>
  <si>
    <t>D</t>
    <phoneticPr fontId="1"/>
  </si>
  <si>
    <t>LT</t>
    <phoneticPr fontId="1"/>
  </si>
  <si>
    <t>LY</t>
    <phoneticPr fontId="1"/>
  </si>
  <si>
    <t>LF</t>
    <phoneticPr fontId="1"/>
  </si>
  <si>
    <t>LN</t>
    <phoneticPr fontId="1"/>
  </si>
  <si>
    <t>F</t>
    <phoneticPr fontId="1"/>
  </si>
  <si>
    <t>X</t>
    <phoneticPr fontId="1"/>
  </si>
  <si>
    <t>ln(殺人事件率)</t>
    <rPh sb="3" eb="5">
      <t>サツジン</t>
    </rPh>
    <rPh sb="5" eb="7">
      <t>ジケン</t>
    </rPh>
    <rPh sb="7" eb="8">
      <t>リツ</t>
    </rPh>
    <phoneticPr fontId="1"/>
  </si>
  <si>
    <t>ln(殺人有罪率)</t>
    <rPh sb="3" eb="5">
      <t>サツジン</t>
    </rPh>
    <rPh sb="5" eb="7">
      <t>ユウザイ</t>
    </rPh>
    <rPh sb="7" eb="8">
      <t>リツ</t>
    </rPh>
    <phoneticPr fontId="1"/>
  </si>
  <si>
    <t>ln(死刑執行率)</t>
    <rPh sb="3" eb="5">
      <t>シケイ</t>
    </rPh>
    <rPh sb="5" eb="8">
      <t>シッコウリツ</t>
    </rPh>
    <phoneticPr fontId="1"/>
  </si>
  <si>
    <t>ln(平均拘置日数)</t>
    <rPh sb="3" eb="5">
      <t>ヘイキン</t>
    </rPh>
    <rPh sb="5" eb="7">
      <t>コウチ</t>
    </rPh>
    <rPh sb="7" eb="9">
      <t>ニッスウ</t>
    </rPh>
    <phoneticPr fontId="1"/>
  </si>
  <si>
    <t>ln(平均家計所得 $1000)</t>
    <rPh sb="3" eb="5">
      <t>ヘイキン</t>
    </rPh>
    <rPh sb="5" eb="7">
      <t>カケイ</t>
    </rPh>
    <rPh sb="7" eb="9">
      <t>ショトク</t>
    </rPh>
    <phoneticPr fontId="1"/>
  </si>
  <si>
    <t>ln(就業率)</t>
    <rPh sb="3" eb="6">
      <t>シュウギョウリツ</t>
    </rPh>
    <phoneticPr fontId="1"/>
  </si>
  <si>
    <t>ln(非白人率)</t>
    <rPh sb="3" eb="4">
      <t>ヒ</t>
    </rPh>
    <rPh sb="4" eb="6">
      <t>ハクジン</t>
    </rPh>
    <rPh sb="6" eb="7">
      <t>リツ</t>
    </rPh>
    <phoneticPr fontId="1"/>
  </si>
  <si>
    <t>米国州別社会統計-死刑制度有無及び死刑執行率相関 / 1950</t>
    <rPh sb="0" eb="2">
      <t>ベイコク</t>
    </rPh>
    <rPh sb="2" eb="4">
      <t>シュウベツ</t>
    </rPh>
    <rPh sb="4" eb="6">
      <t>シャカイ</t>
    </rPh>
    <rPh sb="6" eb="8">
      <t>トウケイ</t>
    </rPh>
    <rPh sb="9" eb="11">
      <t>シケイ</t>
    </rPh>
    <rPh sb="11" eb="13">
      <t>セイド</t>
    </rPh>
    <rPh sb="13" eb="15">
      <t>ウム</t>
    </rPh>
    <rPh sb="15" eb="16">
      <t>オヨ</t>
    </rPh>
    <rPh sb="17" eb="19">
      <t>シケイ</t>
    </rPh>
    <rPh sb="19" eb="21">
      <t>シッコウ</t>
    </rPh>
    <rPh sb="21" eb="22">
      <t>リツ</t>
    </rPh>
    <rPh sb="22" eb="24">
      <t>ソウカン</t>
    </rPh>
    <phoneticPr fontId="1"/>
  </si>
  <si>
    <t>Murder case count per 100000 person</t>
    <phoneticPr fontId="1"/>
  </si>
  <si>
    <t>人口10万人当殺人事件率</t>
    <rPh sb="0" eb="2">
      <t>ジンコウ</t>
    </rPh>
    <rPh sb="4" eb="6">
      <t>マンニン</t>
    </rPh>
    <rPh sb="6" eb="7">
      <t>ア</t>
    </rPh>
    <rPh sb="7" eb="9">
      <t>サツジン</t>
    </rPh>
    <rPh sb="9" eb="11">
      <t>ジケン</t>
    </rPh>
    <rPh sb="11" eb="12">
      <t>リツ</t>
    </rPh>
    <phoneticPr fontId="1"/>
  </si>
  <si>
    <t>法廷殺人有罪率</t>
    <rPh sb="0" eb="2">
      <t>ホウテイ</t>
    </rPh>
    <rPh sb="2" eb="4">
      <t>サツジン</t>
    </rPh>
    <rPh sb="4" eb="6">
      <t>ユウザイ</t>
    </rPh>
    <rPh sb="6" eb="7">
      <t>リツ</t>
    </rPh>
    <phoneticPr fontId="1"/>
  </si>
  <si>
    <t>Capital penalty execution ratio</t>
    <phoneticPr fontId="1"/>
  </si>
  <si>
    <t>Capital penalty existence</t>
    <phoneticPr fontId="1"/>
  </si>
  <si>
    <t>Average jailed days for criminals</t>
    <phoneticPr fontId="1"/>
  </si>
  <si>
    <t>Non white population ratio</t>
    <phoneticPr fontId="1"/>
  </si>
  <si>
    <t>South region states</t>
    <phoneticPr fontId="1"/>
  </si>
  <si>
    <t>相関確認</t>
    <rPh sb="0" eb="2">
      <t>ソウカン</t>
    </rPh>
    <rPh sb="2" eb="4">
      <t>カクニン</t>
    </rPh>
    <phoneticPr fontId="1"/>
  </si>
  <si>
    <t>Correlations of covaiates</t>
    <phoneticPr fontId="1"/>
  </si>
  <si>
    <t>US social statistics and capital penalty existence and execution ratio correlation / 1950 data</t>
    <phoneticPr fontId="1"/>
  </si>
  <si>
    <t>Court capital penalty sentence judge ratio</t>
    <phoneticPr fontId="1"/>
  </si>
  <si>
    <t>Average household income</t>
    <phoneticPr fontId="1"/>
  </si>
  <si>
    <t>Average on the job ratio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</si>
</sst>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_ ;[Red]\-0.0000\ "/>
    <numFmt numFmtId="177" formatCode="0.000_ ;[Red]\-0.000\ "/>
    <numFmt numFmtId="178" formatCode="0_ ;[Red]\-0\ "/>
  </numFmts>
  <fonts count="2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0683966583472"/>
          <c:y val="0.12982717067683491"/>
          <c:w val="0.7781747944111026"/>
          <c:h val="0.76294233222306407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xVal>
            <c:numRef>
              <c:f>MADDA!$B$6:$B$49</c:f>
              <c:numCache>
                <c:formatCode>0.000_ ;[Red]\-0.000\ </c:formatCode>
                <c:ptCount val="44"/>
                <c:pt idx="0">
                  <c:v>19.25</c:v>
                </c:pt>
                <c:pt idx="1">
                  <c:v>7.53</c:v>
                </c:pt>
                <c:pt idx="2">
                  <c:v>5.66</c:v>
                </c:pt>
                <c:pt idx="3">
                  <c:v>3.21</c:v>
                </c:pt>
                <c:pt idx="4">
                  <c:v>2.8</c:v>
                </c:pt>
                <c:pt idx="5">
                  <c:v>1.41</c:v>
                </c:pt>
                <c:pt idx="6">
                  <c:v>6.18</c:v>
                </c:pt>
                <c:pt idx="7">
                  <c:v>12.15</c:v>
                </c:pt>
                <c:pt idx="8">
                  <c:v>1.34</c:v>
                </c:pt>
                <c:pt idx="9">
                  <c:v>3.71</c:v>
                </c:pt>
                <c:pt idx="10">
                  <c:v>5.35</c:v>
                </c:pt>
                <c:pt idx="11">
                  <c:v>4.72</c:v>
                </c:pt>
                <c:pt idx="12">
                  <c:v>3.81</c:v>
                </c:pt>
                <c:pt idx="13">
                  <c:v>10.44</c:v>
                </c:pt>
                <c:pt idx="14">
                  <c:v>9.58</c:v>
                </c:pt>
                <c:pt idx="15">
                  <c:v>1.02</c:v>
                </c:pt>
                <c:pt idx="16">
                  <c:v>7.52</c:v>
                </c:pt>
                <c:pt idx="17">
                  <c:v>1.31</c:v>
                </c:pt>
                <c:pt idx="18">
                  <c:v>1.67</c:v>
                </c:pt>
                <c:pt idx="19">
                  <c:v>7.07</c:v>
                </c:pt>
                <c:pt idx="20">
                  <c:v>11.79</c:v>
                </c:pt>
                <c:pt idx="21">
                  <c:v>2.71</c:v>
                </c:pt>
                <c:pt idx="22">
                  <c:v>13.21</c:v>
                </c:pt>
                <c:pt idx="23">
                  <c:v>3.48</c:v>
                </c:pt>
                <c:pt idx="24">
                  <c:v>0.81</c:v>
                </c:pt>
                <c:pt idx="25">
                  <c:v>2.3199999999999998</c:v>
                </c:pt>
                <c:pt idx="26">
                  <c:v>3.47</c:v>
                </c:pt>
                <c:pt idx="27">
                  <c:v>8.31</c:v>
                </c:pt>
                <c:pt idx="28">
                  <c:v>1.57</c:v>
                </c:pt>
                <c:pt idx="29">
                  <c:v>4.13</c:v>
                </c:pt>
                <c:pt idx="30">
                  <c:v>3.84</c:v>
                </c:pt>
                <c:pt idx="31">
                  <c:v>1.83</c:v>
                </c:pt>
                <c:pt idx="32">
                  <c:v>3.54</c:v>
                </c:pt>
                <c:pt idx="33">
                  <c:v>1.1100000000000001</c:v>
                </c:pt>
                <c:pt idx="34">
                  <c:v>8.9</c:v>
                </c:pt>
                <c:pt idx="35">
                  <c:v>1.27</c:v>
                </c:pt>
                <c:pt idx="36">
                  <c:v>15.26</c:v>
                </c:pt>
                <c:pt idx="37">
                  <c:v>11.15</c:v>
                </c:pt>
                <c:pt idx="38">
                  <c:v>1.74</c:v>
                </c:pt>
                <c:pt idx="39">
                  <c:v>11.98</c:v>
                </c:pt>
                <c:pt idx="40">
                  <c:v>3.04</c:v>
                </c:pt>
                <c:pt idx="41">
                  <c:v>0.85</c:v>
                </c:pt>
                <c:pt idx="42">
                  <c:v>2.83</c:v>
                </c:pt>
                <c:pt idx="43">
                  <c:v>2.89</c:v>
                </c:pt>
              </c:numCache>
            </c:numRef>
          </c:xVal>
          <c:yVal>
            <c:numRef>
              <c:f>MADDA!$E$6:$E$49</c:f>
              <c:numCache>
                <c:formatCode>0_ ;[Red]\-0\ </c:formatCode>
                <c:ptCount val="4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47680"/>
        <c:axId val="109848256"/>
      </c:scatterChart>
      <c:valAx>
        <c:axId val="109847680"/>
        <c:scaling>
          <c:orientation val="minMax"/>
        </c:scaling>
        <c:delete val="0"/>
        <c:axPos val="b"/>
        <c:majorGridlines/>
        <c:numFmt formatCode="0.0_ ;[Red]\-0.0\ " sourceLinked="0"/>
        <c:majorTickMark val="out"/>
        <c:minorTickMark val="none"/>
        <c:tickLblPos val="nextTo"/>
        <c:crossAx val="109848256"/>
        <c:crosses val="autoZero"/>
        <c:crossBetween val="midCat"/>
      </c:valAx>
      <c:valAx>
        <c:axId val="109848256"/>
        <c:scaling>
          <c:orientation val="minMax"/>
        </c:scaling>
        <c:delete val="0"/>
        <c:axPos val="l"/>
        <c:majorGridlines/>
        <c:numFmt formatCode="0.00_ ;[Red]\-0.00\ " sourceLinked="0"/>
        <c:majorTickMark val="out"/>
        <c:minorTickMark val="none"/>
        <c:tickLblPos val="nextTo"/>
        <c:crossAx val="109847680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31674441819848E-2"/>
          <c:y val="0.13544443478389367"/>
          <c:w val="0.79710160593417634"/>
          <c:h val="0.7555760756345520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MADDA!$G$6:$G$49</c:f>
              <c:numCache>
                <c:formatCode>0.000_ ;[Red]\-0.000\ </c:formatCode>
                <c:ptCount val="44"/>
                <c:pt idx="0">
                  <c:v>1.1000000000000001</c:v>
                </c:pt>
                <c:pt idx="1">
                  <c:v>0.92</c:v>
                </c:pt>
                <c:pt idx="2">
                  <c:v>1.72</c:v>
                </c:pt>
                <c:pt idx="3">
                  <c:v>2.1800000000000002</c:v>
                </c:pt>
                <c:pt idx="4">
                  <c:v>1.75</c:v>
                </c:pt>
                <c:pt idx="5">
                  <c:v>2.2599999999999998</c:v>
                </c:pt>
                <c:pt idx="6">
                  <c:v>2.0699999999999998</c:v>
                </c:pt>
                <c:pt idx="7">
                  <c:v>1.43</c:v>
                </c:pt>
                <c:pt idx="8">
                  <c:v>1.92</c:v>
                </c:pt>
                <c:pt idx="9">
                  <c:v>1.82</c:v>
                </c:pt>
                <c:pt idx="10">
                  <c:v>2.34</c:v>
                </c:pt>
                <c:pt idx="11">
                  <c:v>2.12</c:v>
                </c:pt>
                <c:pt idx="12">
                  <c:v>1.81</c:v>
                </c:pt>
                <c:pt idx="13">
                  <c:v>1.35</c:v>
                </c:pt>
                <c:pt idx="14">
                  <c:v>1.26</c:v>
                </c:pt>
                <c:pt idx="15">
                  <c:v>2.0699999999999998</c:v>
                </c:pt>
                <c:pt idx="16">
                  <c:v>2.04</c:v>
                </c:pt>
                <c:pt idx="17">
                  <c:v>1.55</c:v>
                </c:pt>
                <c:pt idx="18">
                  <c:v>1.89</c:v>
                </c:pt>
                <c:pt idx="19">
                  <c:v>1.68</c:v>
                </c:pt>
                <c:pt idx="20">
                  <c:v>0.76</c:v>
                </c:pt>
                <c:pt idx="21">
                  <c:v>1.96</c:v>
                </c:pt>
                <c:pt idx="22">
                  <c:v>1.29</c:v>
                </c:pt>
                <c:pt idx="23">
                  <c:v>1.81</c:v>
                </c:pt>
                <c:pt idx="24">
                  <c:v>1.72</c:v>
                </c:pt>
                <c:pt idx="25">
                  <c:v>2.39</c:v>
                </c:pt>
                <c:pt idx="26">
                  <c:v>1.68</c:v>
                </c:pt>
                <c:pt idx="27">
                  <c:v>2.29</c:v>
                </c:pt>
                <c:pt idx="28">
                  <c:v>2.34</c:v>
                </c:pt>
                <c:pt idx="29">
                  <c:v>2.21</c:v>
                </c:pt>
                <c:pt idx="30">
                  <c:v>1.42</c:v>
                </c:pt>
                <c:pt idx="31">
                  <c:v>1.97</c:v>
                </c:pt>
                <c:pt idx="32">
                  <c:v>2.12</c:v>
                </c:pt>
                <c:pt idx="33">
                  <c:v>1.9</c:v>
                </c:pt>
                <c:pt idx="34">
                  <c:v>1.1499999999999999</c:v>
                </c:pt>
                <c:pt idx="35">
                  <c:v>1.7</c:v>
                </c:pt>
                <c:pt idx="36">
                  <c:v>1.24</c:v>
                </c:pt>
                <c:pt idx="37">
                  <c:v>1.55</c:v>
                </c:pt>
                <c:pt idx="38">
                  <c:v>2.04</c:v>
                </c:pt>
                <c:pt idx="39">
                  <c:v>1.59</c:v>
                </c:pt>
                <c:pt idx="40">
                  <c:v>2.0699999999999998</c:v>
                </c:pt>
                <c:pt idx="41">
                  <c:v>2</c:v>
                </c:pt>
                <c:pt idx="42">
                  <c:v>1.84</c:v>
                </c:pt>
                <c:pt idx="43">
                  <c:v>2.04</c:v>
                </c:pt>
              </c:numCache>
            </c:numRef>
          </c:xVal>
          <c:yVal>
            <c:numRef>
              <c:f>MADDA!$E$6:$E$49</c:f>
              <c:numCache>
                <c:formatCode>0_ ;[Red]\-0\ </c:formatCode>
                <c:ptCount val="4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49984"/>
        <c:axId val="109850560"/>
      </c:scatterChart>
      <c:valAx>
        <c:axId val="109849984"/>
        <c:scaling>
          <c:orientation val="minMax"/>
        </c:scaling>
        <c:delete val="0"/>
        <c:axPos val="b"/>
        <c:majorGridlines/>
        <c:numFmt formatCode="0.000_ ;[Red]\-0.000\ " sourceLinked="1"/>
        <c:majorTickMark val="out"/>
        <c:minorTickMark val="none"/>
        <c:tickLblPos val="nextTo"/>
        <c:crossAx val="109850560"/>
        <c:crosses val="autoZero"/>
        <c:crossBetween val="midCat"/>
      </c:valAx>
      <c:valAx>
        <c:axId val="109850560"/>
        <c:scaling>
          <c:orientation val="minMax"/>
        </c:scaling>
        <c:delete val="0"/>
        <c:axPos val="l"/>
        <c:majorGridlines/>
        <c:numFmt formatCode="0.00_ ;[Red]\-0.00\ " sourceLinked="0"/>
        <c:majorTickMark val="out"/>
        <c:minorTickMark val="none"/>
        <c:tickLblPos val="nextTo"/>
        <c:crossAx val="109849984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769241856677"/>
          <c:y val="0.12578076558417292"/>
          <c:w val="0.77303113734232332"/>
          <c:h val="0.765946267128858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MADDA!$G$6:$G$49</c:f>
              <c:numCache>
                <c:formatCode>0.000_ ;[Red]\-0.000\ </c:formatCode>
                <c:ptCount val="44"/>
                <c:pt idx="0">
                  <c:v>1.1000000000000001</c:v>
                </c:pt>
                <c:pt idx="1">
                  <c:v>0.92</c:v>
                </c:pt>
                <c:pt idx="2">
                  <c:v>1.72</c:v>
                </c:pt>
                <c:pt idx="3">
                  <c:v>2.1800000000000002</c:v>
                </c:pt>
                <c:pt idx="4">
                  <c:v>1.75</c:v>
                </c:pt>
                <c:pt idx="5">
                  <c:v>2.2599999999999998</c:v>
                </c:pt>
                <c:pt idx="6">
                  <c:v>2.0699999999999998</c:v>
                </c:pt>
                <c:pt idx="7">
                  <c:v>1.43</c:v>
                </c:pt>
                <c:pt idx="8">
                  <c:v>1.92</c:v>
                </c:pt>
                <c:pt idx="9">
                  <c:v>1.82</c:v>
                </c:pt>
                <c:pt idx="10">
                  <c:v>2.34</c:v>
                </c:pt>
                <c:pt idx="11">
                  <c:v>2.12</c:v>
                </c:pt>
                <c:pt idx="12">
                  <c:v>1.81</c:v>
                </c:pt>
                <c:pt idx="13">
                  <c:v>1.35</c:v>
                </c:pt>
                <c:pt idx="14">
                  <c:v>1.26</c:v>
                </c:pt>
                <c:pt idx="15">
                  <c:v>2.0699999999999998</c:v>
                </c:pt>
                <c:pt idx="16">
                  <c:v>2.04</c:v>
                </c:pt>
                <c:pt idx="17">
                  <c:v>1.55</c:v>
                </c:pt>
                <c:pt idx="18">
                  <c:v>1.89</c:v>
                </c:pt>
                <c:pt idx="19">
                  <c:v>1.68</c:v>
                </c:pt>
                <c:pt idx="20">
                  <c:v>0.76</c:v>
                </c:pt>
                <c:pt idx="21">
                  <c:v>1.96</c:v>
                </c:pt>
                <c:pt idx="22">
                  <c:v>1.29</c:v>
                </c:pt>
                <c:pt idx="23">
                  <c:v>1.81</c:v>
                </c:pt>
                <c:pt idx="24">
                  <c:v>1.72</c:v>
                </c:pt>
                <c:pt idx="25">
                  <c:v>2.39</c:v>
                </c:pt>
                <c:pt idx="26">
                  <c:v>1.68</c:v>
                </c:pt>
                <c:pt idx="27">
                  <c:v>2.29</c:v>
                </c:pt>
                <c:pt idx="28">
                  <c:v>2.34</c:v>
                </c:pt>
                <c:pt idx="29">
                  <c:v>2.21</c:v>
                </c:pt>
                <c:pt idx="30">
                  <c:v>1.42</c:v>
                </c:pt>
                <c:pt idx="31">
                  <c:v>1.97</c:v>
                </c:pt>
                <c:pt idx="32">
                  <c:v>2.12</c:v>
                </c:pt>
                <c:pt idx="33">
                  <c:v>1.9</c:v>
                </c:pt>
                <c:pt idx="34">
                  <c:v>1.1499999999999999</c:v>
                </c:pt>
                <c:pt idx="35">
                  <c:v>1.7</c:v>
                </c:pt>
                <c:pt idx="36">
                  <c:v>1.24</c:v>
                </c:pt>
                <c:pt idx="37">
                  <c:v>1.55</c:v>
                </c:pt>
                <c:pt idx="38">
                  <c:v>2.04</c:v>
                </c:pt>
                <c:pt idx="39">
                  <c:v>1.59</c:v>
                </c:pt>
                <c:pt idx="40">
                  <c:v>2.0699999999999998</c:v>
                </c:pt>
                <c:pt idx="41">
                  <c:v>2</c:v>
                </c:pt>
                <c:pt idx="42">
                  <c:v>1.84</c:v>
                </c:pt>
                <c:pt idx="43">
                  <c:v>2.04</c:v>
                </c:pt>
              </c:numCache>
            </c:numRef>
          </c:xVal>
          <c:yVal>
            <c:numRef>
              <c:f>MADDA!$B$6:$B$49</c:f>
              <c:numCache>
                <c:formatCode>0.000_ ;[Red]\-0.000\ </c:formatCode>
                <c:ptCount val="44"/>
                <c:pt idx="0">
                  <c:v>19.25</c:v>
                </c:pt>
                <c:pt idx="1">
                  <c:v>7.53</c:v>
                </c:pt>
                <c:pt idx="2">
                  <c:v>5.66</c:v>
                </c:pt>
                <c:pt idx="3">
                  <c:v>3.21</c:v>
                </c:pt>
                <c:pt idx="4">
                  <c:v>2.8</c:v>
                </c:pt>
                <c:pt idx="5">
                  <c:v>1.41</c:v>
                </c:pt>
                <c:pt idx="6">
                  <c:v>6.18</c:v>
                </c:pt>
                <c:pt idx="7">
                  <c:v>12.15</c:v>
                </c:pt>
                <c:pt idx="8">
                  <c:v>1.34</c:v>
                </c:pt>
                <c:pt idx="9">
                  <c:v>3.71</c:v>
                </c:pt>
                <c:pt idx="10">
                  <c:v>5.35</c:v>
                </c:pt>
                <c:pt idx="11">
                  <c:v>4.72</c:v>
                </c:pt>
                <c:pt idx="12">
                  <c:v>3.81</c:v>
                </c:pt>
                <c:pt idx="13">
                  <c:v>10.44</c:v>
                </c:pt>
                <c:pt idx="14">
                  <c:v>9.58</c:v>
                </c:pt>
                <c:pt idx="15">
                  <c:v>1.02</c:v>
                </c:pt>
                <c:pt idx="16">
                  <c:v>7.52</c:v>
                </c:pt>
                <c:pt idx="17">
                  <c:v>1.31</c:v>
                </c:pt>
                <c:pt idx="18">
                  <c:v>1.67</c:v>
                </c:pt>
                <c:pt idx="19">
                  <c:v>7.07</c:v>
                </c:pt>
                <c:pt idx="20">
                  <c:v>11.79</c:v>
                </c:pt>
                <c:pt idx="21">
                  <c:v>2.71</c:v>
                </c:pt>
                <c:pt idx="22">
                  <c:v>13.21</c:v>
                </c:pt>
                <c:pt idx="23">
                  <c:v>3.48</c:v>
                </c:pt>
                <c:pt idx="24">
                  <c:v>0.81</c:v>
                </c:pt>
                <c:pt idx="25">
                  <c:v>2.3199999999999998</c:v>
                </c:pt>
                <c:pt idx="26">
                  <c:v>3.47</c:v>
                </c:pt>
                <c:pt idx="27">
                  <c:v>8.31</c:v>
                </c:pt>
                <c:pt idx="28">
                  <c:v>1.57</c:v>
                </c:pt>
                <c:pt idx="29">
                  <c:v>4.13</c:v>
                </c:pt>
                <c:pt idx="30">
                  <c:v>3.84</c:v>
                </c:pt>
                <c:pt idx="31">
                  <c:v>1.83</c:v>
                </c:pt>
                <c:pt idx="32">
                  <c:v>3.54</c:v>
                </c:pt>
                <c:pt idx="33">
                  <c:v>1.1100000000000001</c:v>
                </c:pt>
                <c:pt idx="34">
                  <c:v>8.9</c:v>
                </c:pt>
                <c:pt idx="35">
                  <c:v>1.27</c:v>
                </c:pt>
                <c:pt idx="36">
                  <c:v>15.26</c:v>
                </c:pt>
                <c:pt idx="37">
                  <c:v>11.15</c:v>
                </c:pt>
                <c:pt idx="38">
                  <c:v>1.74</c:v>
                </c:pt>
                <c:pt idx="39">
                  <c:v>11.98</c:v>
                </c:pt>
                <c:pt idx="40">
                  <c:v>3.04</c:v>
                </c:pt>
                <c:pt idx="41">
                  <c:v>0.85</c:v>
                </c:pt>
                <c:pt idx="42">
                  <c:v>2.83</c:v>
                </c:pt>
                <c:pt idx="43">
                  <c:v>2.89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52288"/>
        <c:axId val="109852864"/>
      </c:scatterChart>
      <c:valAx>
        <c:axId val="109852288"/>
        <c:scaling>
          <c:orientation val="minMax"/>
        </c:scaling>
        <c:delete val="0"/>
        <c:axPos val="b"/>
        <c:majorGridlines/>
        <c:numFmt formatCode="0.000_ ;[Red]\-0.000\ " sourceLinked="1"/>
        <c:majorTickMark val="out"/>
        <c:minorTickMark val="none"/>
        <c:tickLblPos val="nextTo"/>
        <c:crossAx val="109852864"/>
        <c:crosses val="autoZero"/>
        <c:crossBetween val="midCat"/>
        <c:majorUnit val="0.5"/>
      </c:valAx>
      <c:valAx>
        <c:axId val="109852864"/>
        <c:scaling>
          <c:orientation val="minMax"/>
        </c:scaling>
        <c:delete val="0"/>
        <c:axPos val="l"/>
        <c:majorGridlines/>
        <c:numFmt formatCode="0.0_ ;[Red]\-0.0\ " sourceLinked="0"/>
        <c:majorTickMark val="out"/>
        <c:minorTickMark val="none"/>
        <c:tickLblPos val="nextTo"/>
        <c:crossAx val="10985228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76206206414173"/>
          <c:y val="0.11535693799864423"/>
          <c:w val="0.77303997950124304"/>
          <c:h val="0.837443117623542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solidFill>
                  <a:srgbClr val="006600"/>
                </a:solidFill>
              </a:ln>
            </c:spPr>
          </c:marker>
          <c:xVal>
            <c:numRef>
              <c:f>MADDA!$I$6:$I$49</c:f>
              <c:numCache>
                <c:formatCode>0.000_ ;[Red]\-0.000\ </c:formatCode>
                <c:ptCount val="44"/>
                <c:pt idx="0">
                  <c:v>0.32100000000000001</c:v>
                </c:pt>
                <c:pt idx="1">
                  <c:v>0.224</c:v>
                </c:pt>
                <c:pt idx="2">
                  <c:v>0.127</c:v>
                </c:pt>
                <c:pt idx="3">
                  <c:v>6.3E-2</c:v>
                </c:pt>
                <c:pt idx="4">
                  <c:v>2.1000000000000001E-2</c:v>
                </c:pt>
                <c:pt idx="5">
                  <c:v>2.7E-2</c:v>
                </c:pt>
                <c:pt idx="6">
                  <c:v>0.13900000000000001</c:v>
                </c:pt>
                <c:pt idx="7">
                  <c:v>0.218</c:v>
                </c:pt>
                <c:pt idx="8">
                  <c:v>8.0000000000000002E-3</c:v>
                </c:pt>
                <c:pt idx="9">
                  <c:v>1.2E-2</c:v>
                </c:pt>
                <c:pt idx="10">
                  <c:v>7.5999999999999998E-2</c:v>
                </c:pt>
                <c:pt idx="11">
                  <c:v>0.29899999999999999</c:v>
                </c:pt>
                <c:pt idx="12">
                  <c:v>0.04</c:v>
                </c:pt>
                <c:pt idx="13">
                  <c:v>6.9000000000000006E-2</c:v>
                </c:pt>
                <c:pt idx="14">
                  <c:v>0.33</c:v>
                </c:pt>
                <c:pt idx="15">
                  <c:v>1.7000000000000001E-2</c:v>
                </c:pt>
                <c:pt idx="16">
                  <c:v>0.16600000000000001</c:v>
                </c:pt>
                <c:pt idx="17">
                  <c:v>3.0000000000000001E-3</c:v>
                </c:pt>
                <c:pt idx="18">
                  <c:v>0.01</c:v>
                </c:pt>
                <c:pt idx="19">
                  <c:v>7.5999999999999998E-2</c:v>
                </c:pt>
                <c:pt idx="20">
                  <c:v>0.45400000000000001</c:v>
                </c:pt>
                <c:pt idx="21">
                  <c:v>3.2000000000000001E-2</c:v>
                </c:pt>
                <c:pt idx="22">
                  <c:v>0.26600000000000001</c:v>
                </c:pt>
                <c:pt idx="23">
                  <c:v>1.7999999999999999E-2</c:v>
                </c:pt>
                <c:pt idx="24">
                  <c:v>3.7999999999999999E-2</c:v>
                </c:pt>
                <c:pt idx="25">
                  <c:v>6.7000000000000004E-2</c:v>
                </c:pt>
                <c:pt idx="26">
                  <c:v>7.4999999999999997E-2</c:v>
                </c:pt>
                <c:pt idx="27">
                  <c:v>6.4000000000000001E-2</c:v>
                </c:pt>
                <c:pt idx="28">
                  <c:v>6.5000000000000002E-2</c:v>
                </c:pt>
                <c:pt idx="29">
                  <c:v>6.5000000000000002E-2</c:v>
                </c:pt>
                <c:pt idx="30">
                  <c:v>0.09</c:v>
                </c:pt>
                <c:pt idx="31">
                  <c:v>1.6E-2</c:v>
                </c:pt>
                <c:pt idx="32">
                  <c:v>6.0999999999999999E-2</c:v>
                </c:pt>
                <c:pt idx="33">
                  <c:v>1.9E-2</c:v>
                </c:pt>
                <c:pt idx="34">
                  <c:v>0.38900000000000001</c:v>
                </c:pt>
                <c:pt idx="35">
                  <c:v>3.6999999999999998E-2</c:v>
                </c:pt>
                <c:pt idx="36">
                  <c:v>0.161</c:v>
                </c:pt>
                <c:pt idx="37">
                  <c:v>0.127</c:v>
                </c:pt>
                <c:pt idx="38">
                  <c:v>1.7000000000000001E-2</c:v>
                </c:pt>
                <c:pt idx="39">
                  <c:v>0.222</c:v>
                </c:pt>
                <c:pt idx="40">
                  <c:v>2.5999999999999999E-2</c:v>
                </c:pt>
                <c:pt idx="41">
                  <c:v>1.2E-2</c:v>
                </c:pt>
                <c:pt idx="42">
                  <c:v>5.7000000000000002E-2</c:v>
                </c:pt>
                <c:pt idx="43">
                  <c:v>2.1999999999999999E-2</c:v>
                </c:pt>
              </c:numCache>
            </c:numRef>
          </c:xVal>
          <c:yVal>
            <c:numRef>
              <c:f>MADDA!$B$6:$B$49</c:f>
              <c:numCache>
                <c:formatCode>0.000_ ;[Red]\-0.000\ </c:formatCode>
                <c:ptCount val="44"/>
                <c:pt idx="0">
                  <c:v>19.25</c:v>
                </c:pt>
                <c:pt idx="1">
                  <c:v>7.53</c:v>
                </c:pt>
                <c:pt idx="2">
                  <c:v>5.66</c:v>
                </c:pt>
                <c:pt idx="3">
                  <c:v>3.21</c:v>
                </c:pt>
                <c:pt idx="4">
                  <c:v>2.8</c:v>
                </c:pt>
                <c:pt idx="5">
                  <c:v>1.41</c:v>
                </c:pt>
                <c:pt idx="6">
                  <c:v>6.18</c:v>
                </c:pt>
                <c:pt idx="7">
                  <c:v>12.15</c:v>
                </c:pt>
                <c:pt idx="8">
                  <c:v>1.34</c:v>
                </c:pt>
                <c:pt idx="9">
                  <c:v>3.71</c:v>
                </c:pt>
                <c:pt idx="10">
                  <c:v>5.35</c:v>
                </c:pt>
                <c:pt idx="11">
                  <c:v>4.72</c:v>
                </c:pt>
                <c:pt idx="12">
                  <c:v>3.81</c:v>
                </c:pt>
                <c:pt idx="13">
                  <c:v>10.44</c:v>
                </c:pt>
                <c:pt idx="14">
                  <c:v>9.58</c:v>
                </c:pt>
                <c:pt idx="15">
                  <c:v>1.02</c:v>
                </c:pt>
                <c:pt idx="16">
                  <c:v>7.52</c:v>
                </c:pt>
                <c:pt idx="17">
                  <c:v>1.31</c:v>
                </c:pt>
                <c:pt idx="18">
                  <c:v>1.67</c:v>
                </c:pt>
                <c:pt idx="19">
                  <c:v>7.07</c:v>
                </c:pt>
                <c:pt idx="20">
                  <c:v>11.79</c:v>
                </c:pt>
                <c:pt idx="21">
                  <c:v>2.71</c:v>
                </c:pt>
                <c:pt idx="22">
                  <c:v>13.21</c:v>
                </c:pt>
                <c:pt idx="23">
                  <c:v>3.48</c:v>
                </c:pt>
                <c:pt idx="24">
                  <c:v>0.81</c:v>
                </c:pt>
                <c:pt idx="25">
                  <c:v>2.3199999999999998</c:v>
                </c:pt>
                <c:pt idx="26">
                  <c:v>3.47</c:v>
                </c:pt>
                <c:pt idx="27">
                  <c:v>8.31</c:v>
                </c:pt>
                <c:pt idx="28">
                  <c:v>1.57</c:v>
                </c:pt>
                <c:pt idx="29">
                  <c:v>4.13</c:v>
                </c:pt>
                <c:pt idx="30">
                  <c:v>3.84</c:v>
                </c:pt>
                <c:pt idx="31">
                  <c:v>1.83</c:v>
                </c:pt>
                <c:pt idx="32">
                  <c:v>3.54</c:v>
                </c:pt>
                <c:pt idx="33">
                  <c:v>1.1100000000000001</c:v>
                </c:pt>
                <c:pt idx="34">
                  <c:v>8.9</c:v>
                </c:pt>
                <c:pt idx="35">
                  <c:v>1.27</c:v>
                </c:pt>
                <c:pt idx="36">
                  <c:v>15.26</c:v>
                </c:pt>
                <c:pt idx="37">
                  <c:v>11.15</c:v>
                </c:pt>
                <c:pt idx="38">
                  <c:v>1.74</c:v>
                </c:pt>
                <c:pt idx="39">
                  <c:v>11.98</c:v>
                </c:pt>
                <c:pt idx="40">
                  <c:v>3.04</c:v>
                </c:pt>
                <c:pt idx="41">
                  <c:v>0.85</c:v>
                </c:pt>
                <c:pt idx="42">
                  <c:v>2.83</c:v>
                </c:pt>
                <c:pt idx="43">
                  <c:v>2.89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938112"/>
        <c:axId val="217938688"/>
      </c:scatterChart>
      <c:valAx>
        <c:axId val="217938112"/>
        <c:scaling>
          <c:logBase val="10"/>
          <c:orientation val="minMax"/>
        </c:scaling>
        <c:delete val="0"/>
        <c:axPos val="b"/>
        <c:majorGridlines/>
        <c:minorGridlines/>
        <c:numFmt formatCode="0.000_ ;[Red]\-0.000\ " sourceLinked="1"/>
        <c:majorTickMark val="out"/>
        <c:minorTickMark val="none"/>
        <c:tickLblPos val="nextTo"/>
        <c:crossAx val="217938688"/>
        <c:crosses val="autoZero"/>
        <c:crossBetween val="midCat"/>
      </c:valAx>
      <c:valAx>
        <c:axId val="217938688"/>
        <c:scaling>
          <c:logBase val="10"/>
          <c:orientation val="minMax"/>
        </c:scaling>
        <c:delete val="0"/>
        <c:axPos val="l"/>
        <c:majorGridlines/>
        <c:minorGridlines/>
        <c:numFmt formatCode="0.000_ ;[Red]\-0.000\ " sourceLinked="1"/>
        <c:majorTickMark val="in"/>
        <c:minorTickMark val="none"/>
        <c:tickLblPos val="low"/>
        <c:crossAx val="217938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3726477161177"/>
          <c:y val="0.12407293459178528"/>
          <c:w val="0.75440005012636024"/>
          <c:h val="0.765323738506196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FFC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MADDA!$H$6:$H$49</c:f>
              <c:numCache>
                <c:formatCode>0.000_ ;[Red]\-0.000\ </c:formatCode>
                <c:ptCount val="44"/>
                <c:pt idx="0">
                  <c:v>0.51200000000000001</c:v>
                </c:pt>
                <c:pt idx="1">
                  <c:v>0.48499999999999999</c:v>
                </c:pt>
                <c:pt idx="2">
                  <c:v>0.50800000000000001</c:v>
                </c:pt>
                <c:pt idx="3">
                  <c:v>0.54400000000000004</c:v>
                </c:pt>
                <c:pt idx="4">
                  <c:v>0.52400000000000002</c:v>
                </c:pt>
                <c:pt idx="5">
                  <c:v>0.56699999999999995</c:v>
                </c:pt>
                <c:pt idx="6">
                  <c:v>0.54600000000000004</c:v>
                </c:pt>
                <c:pt idx="7">
                  <c:v>0.52700000000000002</c:v>
                </c:pt>
                <c:pt idx="8">
                  <c:v>0.52300000000000002</c:v>
                </c:pt>
                <c:pt idx="9">
                  <c:v>0.53</c:v>
                </c:pt>
                <c:pt idx="10">
                  <c:v>0.55400000000000005</c:v>
                </c:pt>
                <c:pt idx="11">
                  <c:v>0.53500000000000003</c:v>
                </c:pt>
                <c:pt idx="12">
                  <c:v>0.51600000000000001</c:v>
                </c:pt>
                <c:pt idx="13">
                  <c:v>0.48499999999999999</c:v>
                </c:pt>
                <c:pt idx="14">
                  <c:v>0.49299999999999999</c:v>
                </c:pt>
                <c:pt idx="15">
                  <c:v>0.53900000000000003</c:v>
                </c:pt>
                <c:pt idx="16">
                  <c:v>0.55700000000000005</c:v>
                </c:pt>
                <c:pt idx="17">
                  <c:v>0.51200000000000001</c:v>
                </c:pt>
                <c:pt idx="18">
                  <c:v>0.54</c:v>
                </c:pt>
                <c:pt idx="19">
                  <c:v>0.52200000000000002</c:v>
                </c:pt>
                <c:pt idx="20">
                  <c:v>0.51100000000000001</c:v>
                </c:pt>
                <c:pt idx="21">
                  <c:v>0.54</c:v>
                </c:pt>
                <c:pt idx="22">
                  <c:v>0.55000000000000004</c:v>
                </c:pt>
                <c:pt idx="23">
                  <c:v>0.52900000000000003</c:v>
                </c:pt>
                <c:pt idx="24">
                  <c:v>0.53700000000000003</c:v>
                </c:pt>
                <c:pt idx="25">
                  <c:v>0.55800000000000005</c:v>
                </c:pt>
                <c:pt idx="26">
                  <c:v>0.504</c:v>
                </c:pt>
                <c:pt idx="27">
                  <c:v>0.58799999999999997</c:v>
                </c:pt>
                <c:pt idx="28">
                  <c:v>0.54500000000000004</c:v>
                </c:pt>
                <c:pt idx="29">
                  <c:v>0.53500000000000003</c:v>
                </c:pt>
                <c:pt idx="30">
                  <c:v>0.48799999999999999</c:v>
                </c:pt>
                <c:pt idx="31">
                  <c:v>0.54500000000000004</c:v>
                </c:pt>
                <c:pt idx="32">
                  <c:v>0.52100000000000002</c:v>
                </c:pt>
                <c:pt idx="33">
                  <c:v>0.56000000000000005</c:v>
                </c:pt>
                <c:pt idx="34">
                  <c:v>0.56200000000000006</c:v>
                </c:pt>
                <c:pt idx="35">
                  <c:v>0.53300000000000003</c:v>
                </c:pt>
                <c:pt idx="36">
                  <c:v>0.50900000000000001</c:v>
                </c:pt>
                <c:pt idx="37">
                  <c:v>0.53200000000000003</c:v>
                </c:pt>
                <c:pt idx="38">
                  <c:v>0.51700000000000002</c:v>
                </c:pt>
                <c:pt idx="39">
                  <c:v>0.54300000000000004</c:v>
                </c:pt>
                <c:pt idx="40">
                  <c:v>0.53700000000000003</c:v>
                </c:pt>
                <c:pt idx="41">
                  <c:v>0.54700000000000004</c:v>
                </c:pt>
                <c:pt idx="42">
                  <c:v>0.47</c:v>
                </c:pt>
                <c:pt idx="43">
                  <c:v>0.56899999999999995</c:v>
                </c:pt>
              </c:numCache>
            </c:numRef>
          </c:xVal>
          <c:yVal>
            <c:numRef>
              <c:f>MADDA!$B$6:$B$49</c:f>
              <c:numCache>
                <c:formatCode>0.000_ ;[Red]\-0.000\ </c:formatCode>
                <c:ptCount val="44"/>
                <c:pt idx="0">
                  <c:v>19.25</c:v>
                </c:pt>
                <c:pt idx="1">
                  <c:v>7.53</c:v>
                </c:pt>
                <c:pt idx="2">
                  <c:v>5.66</c:v>
                </c:pt>
                <c:pt idx="3">
                  <c:v>3.21</c:v>
                </c:pt>
                <c:pt idx="4">
                  <c:v>2.8</c:v>
                </c:pt>
                <c:pt idx="5">
                  <c:v>1.41</c:v>
                </c:pt>
                <c:pt idx="6">
                  <c:v>6.18</c:v>
                </c:pt>
                <c:pt idx="7">
                  <c:v>12.15</c:v>
                </c:pt>
                <c:pt idx="8">
                  <c:v>1.34</c:v>
                </c:pt>
                <c:pt idx="9">
                  <c:v>3.71</c:v>
                </c:pt>
                <c:pt idx="10">
                  <c:v>5.35</c:v>
                </c:pt>
                <c:pt idx="11">
                  <c:v>4.72</c:v>
                </c:pt>
                <c:pt idx="12">
                  <c:v>3.81</c:v>
                </c:pt>
                <c:pt idx="13">
                  <c:v>10.44</c:v>
                </c:pt>
                <c:pt idx="14">
                  <c:v>9.58</c:v>
                </c:pt>
                <c:pt idx="15">
                  <c:v>1.02</c:v>
                </c:pt>
                <c:pt idx="16">
                  <c:v>7.52</c:v>
                </c:pt>
                <c:pt idx="17">
                  <c:v>1.31</c:v>
                </c:pt>
                <c:pt idx="18">
                  <c:v>1.67</c:v>
                </c:pt>
                <c:pt idx="19">
                  <c:v>7.07</c:v>
                </c:pt>
                <c:pt idx="20">
                  <c:v>11.79</c:v>
                </c:pt>
                <c:pt idx="21">
                  <c:v>2.71</c:v>
                </c:pt>
                <c:pt idx="22">
                  <c:v>13.21</c:v>
                </c:pt>
                <c:pt idx="23">
                  <c:v>3.48</c:v>
                </c:pt>
                <c:pt idx="24">
                  <c:v>0.81</c:v>
                </c:pt>
                <c:pt idx="25">
                  <c:v>2.3199999999999998</c:v>
                </c:pt>
                <c:pt idx="26">
                  <c:v>3.47</c:v>
                </c:pt>
                <c:pt idx="27">
                  <c:v>8.31</c:v>
                </c:pt>
                <c:pt idx="28">
                  <c:v>1.57</c:v>
                </c:pt>
                <c:pt idx="29">
                  <c:v>4.13</c:v>
                </c:pt>
                <c:pt idx="30">
                  <c:v>3.84</c:v>
                </c:pt>
                <c:pt idx="31">
                  <c:v>1.83</c:v>
                </c:pt>
                <c:pt idx="32">
                  <c:v>3.54</c:v>
                </c:pt>
                <c:pt idx="33">
                  <c:v>1.1100000000000001</c:v>
                </c:pt>
                <c:pt idx="34">
                  <c:v>8.9</c:v>
                </c:pt>
                <c:pt idx="35">
                  <c:v>1.27</c:v>
                </c:pt>
                <c:pt idx="36">
                  <c:v>15.26</c:v>
                </c:pt>
                <c:pt idx="37">
                  <c:v>11.15</c:v>
                </c:pt>
                <c:pt idx="38">
                  <c:v>1.74</c:v>
                </c:pt>
                <c:pt idx="39">
                  <c:v>11.98</c:v>
                </c:pt>
                <c:pt idx="40">
                  <c:v>3.04</c:v>
                </c:pt>
                <c:pt idx="41">
                  <c:v>0.85</c:v>
                </c:pt>
                <c:pt idx="42">
                  <c:v>2.83</c:v>
                </c:pt>
                <c:pt idx="43">
                  <c:v>2.89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71136"/>
        <c:axId val="236971712"/>
      </c:scatterChart>
      <c:valAx>
        <c:axId val="236971136"/>
        <c:scaling>
          <c:orientation val="minMax"/>
          <c:min val="0.4"/>
        </c:scaling>
        <c:delete val="0"/>
        <c:axPos val="b"/>
        <c:majorGridlines/>
        <c:numFmt formatCode="0.000_ ;[Red]\-0.000\ " sourceLinked="1"/>
        <c:majorTickMark val="out"/>
        <c:minorTickMark val="none"/>
        <c:tickLblPos val="nextTo"/>
        <c:crossAx val="236971712"/>
        <c:crosses val="autoZero"/>
        <c:crossBetween val="midCat"/>
      </c:valAx>
      <c:valAx>
        <c:axId val="236971712"/>
        <c:scaling>
          <c:orientation val="minMax"/>
        </c:scaling>
        <c:delete val="0"/>
        <c:axPos val="l"/>
        <c:majorGridlines/>
        <c:numFmt formatCode="0.000_ ;[Red]\-0.000\ " sourceLinked="1"/>
        <c:majorTickMark val="out"/>
        <c:minorTickMark val="none"/>
        <c:tickLblPos val="nextTo"/>
        <c:crossAx val="236971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280987</xdr:colOff>
      <xdr:row>68</xdr:row>
      <xdr:rowOff>190500</xdr:rowOff>
    </xdr:from>
    <xdr:to>
      <xdr:col>17</xdr:col>
      <xdr:colOff>38100</xdr:colOff>
      <xdr:row>81</xdr:row>
      <xdr:rowOff>14287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252412</xdr:colOff>
      <xdr:row>68</xdr:row>
      <xdr:rowOff>180975</xdr:rowOff>
    </xdr:from>
    <xdr:to>
      <xdr:col>22</xdr:col>
      <xdr:colOff>104775</xdr:colOff>
      <xdr:row>80</xdr:row>
      <xdr:rowOff>233362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352425</xdr:colOff>
      <xdr:row>68</xdr:row>
      <xdr:rowOff>209550</xdr:rowOff>
    </xdr:from>
    <xdr:to>
      <xdr:col>12</xdr:col>
      <xdr:colOff>157163</xdr:colOff>
      <xdr:row>81</xdr:row>
      <xdr:rowOff>52387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295275</xdr:colOff>
      <xdr:row>81</xdr:row>
      <xdr:rowOff>66675</xdr:rowOff>
    </xdr:from>
    <xdr:to>
      <xdr:col>17</xdr:col>
      <xdr:colOff>47625</xdr:colOff>
      <xdr:row>93</xdr:row>
      <xdr:rowOff>85725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228599</xdr:colOff>
      <xdr:row>81</xdr:row>
      <xdr:rowOff>38100</xdr:rowOff>
    </xdr:from>
    <xdr:to>
      <xdr:col>22</xdr:col>
      <xdr:colOff>9524</xdr:colOff>
      <xdr:row>93</xdr:row>
      <xdr:rowOff>57150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0.23847</cdr:x>
      <cdr:y>0.01631</cdr:y>
    </cdr:from>
    <cdr:to>
      <cdr:x>0.80237</cdr:x>
      <cdr:y>0.13051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62013" y="47625"/>
          <a:ext cx="20383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 b="1"/>
            <a:t>殺人認知件数 </a:t>
          </a:r>
          <a:r>
            <a:rPr lang="en-US" altLang="ja-JP" sz="1100" b="1"/>
            <a:t>- </a:t>
          </a:r>
          <a:r>
            <a:rPr lang="ja-JP" altLang="en-US" sz="1100" b="1"/>
            <a:t>死刑制度有無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0.27229</cdr:x>
      <cdr:y>0.01091</cdr:y>
    </cdr:from>
    <cdr:to>
      <cdr:x>0.83619</cdr:x>
      <cdr:y>0.12548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84250" y="31750"/>
          <a:ext cx="20383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 b="1"/>
            <a:t>家計所得 </a:t>
          </a:r>
          <a:r>
            <a:rPr lang="en-US" altLang="ja-JP" sz="1100" b="1"/>
            <a:t>- </a:t>
          </a:r>
          <a:r>
            <a:rPr lang="ja-JP" altLang="en-US" sz="1100" b="1"/>
            <a:t>死刑制度有無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0.23803</cdr:x>
      <cdr:y>0.01729</cdr:y>
    </cdr:from>
    <cdr:to>
      <cdr:x>0.80193</cdr:x>
      <cdr:y>0.13074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60425" y="50800"/>
          <a:ext cx="20383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     </a:t>
          </a:r>
          <a:r>
            <a:rPr lang="ja-JP" altLang="en-US" sz="1100" b="1"/>
            <a:t>殺人認知件数 </a:t>
          </a:r>
          <a:r>
            <a:rPr lang="en-US" altLang="ja-JP" sz="1100" b="1"/>
            <a:t>- </a:t>
          </a:r>
          <a:r>
            <a:rPr lang="ja-JP" altLang="en-US" sz="1100" b="1"/>
            <a:t>家計所得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0.2489</cdr:x>
      <cdr:y>0.01435</cdr:y>
    </cdr:from>
    <cdr:to>
      <cdr:x>0.81354</cdr:x>
      <cdr:y>0.13024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98525" y="41275"/>
          <a:ext cx="20383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     殺人率 </a:t>
          </a:r>
          <a:r>
            <a:rPr lang="en-US" altLang="ja-JP" sz="1100"/>
            <a:t>- </a:t>
          </a:r>
          <a:r>
            <a:rPr lang="ja-JP" altLang="en-US" sz="1100"/>
            <a:t>非白人人口率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0.26083</cdr:x>
      <cdr:y>0.02759</cdr:y>
    </cdr:from>
    <cdr:to>
      <cdr:x>0.82847</cdr:x>
      <cdr:y>0.14349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36625" y="79375"/>
          <a:ext cx="20383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     　　殺人率 </a:t>
          </a:r>
          <a:r>
            <a:rPr lang="en-US" altLang="ja-JP" sz="1100"/>
            <a:t>- </a:t>
          </a:r>
          <a:r>
            <a:rPr lang="ja-JP" altLang="en-US" sz="1100"/>
            <a:t>就業率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workbookViewId="0">
      <pane xSplit="1" ySplit="5" topLeftCell="B6" activePane="bottomRight" state="frozen"/>
      <selection pane="topRight" activeCell="B1" sqref="B1"/>
      <selection pane="bottomLeft" activeCell="A4" sqref="A4"/>
      <selection pane="bottomRight"/>
    </sheetView>
  </sheetViews>
  <sheetFormatPr defaultRowHeight="18.75" x14ac:dyDescent="0.45"/>
  <cols>
    <col min="14" max="14" width="9.44140625" customWidth="1"/>
  </cols>
  <sheetData>
    <row r="1" spans="1:20" x14ac:dyDescent="0.45">
      <c r="A1" s="2" t="s">
        <v>40</v>
      </c>
      <c r="B1" s="2" t="s">
        <v>42</v>
      </c>
      <c r="C1" s="2" t="s">
        <v>43</v>
      </c>
      <c r="D1" t="s">
        <v>4</v>
      </c>
      <c r="E1" t="s">
        <v>6</v>
      </c>
      <c r="F1" s="3" t="s">
        <v>7</v>
      </c>
      <c r="G1" t="s">
        <v>10</v>
      </c>
      <c r="H1" t="s">
        <v>11</v>
      </c>
      <c r="I1" t="s">
        <v>18</v>
      </c>
      <c r="J1" t="s">
        <v>21</v>
      </c>
      <c r="L1" s="2" t="s">
        <v>33</v>
      </c>
      <c r="M1" s="2" t="s">
        <v>34</v>
      </c>
      <c r="N1" t="s">
        <v>35</v>
      </c>
      <c r="O1" t="s">
        <v>6</v>
      </c>
      <c r="P1" s="3" t="s">
        <v>36</v>
      </c>
      <c r="Q1" t="s">
        <v>37</v>
      </c>
      <c r="R1" t="s">
        <v>38</v>
      </c>
      <c r="S1" t="s">
        <v>39</v>
      </c>
      <c r="T1" t="s">
        <v>21</v>
      </c>
    </row>
    <row r="2" spans="1:20" x14ac:dyDescent="0.45">
      <c r="A2" s="2" t="s">
        <v>51</v>
      </c>
      <c r="B2" s="2" t="s">
        <v>41</v>
      </c>
      <c r="C2" s="2" t="s">
        <v>52</v>
      </c>
      <c r="D2" t="s">
        <v>44</v>
      </c>
      <c r="E2" s="3" t="s">
        <v>45</v>
      </c>
      <c r="F2" s="3" t="s">
        <v>46</v>
      </c>
      <c r="G2" t="s">
        <v>53</v>
      </c>
      <c r="H2" t="s">
        <v>54</v>
      </c>
      <c r="I2" t="s">
        <v>47</v>
      </c>
      <c r="J2" t="s">
        <v>48</v>
      </c>
      <c r="L2" s="2" t="s">
        <v>41</v>
      </c>
      <c r="M2" s="2" t="s">
        <v>52</v>
      </c>
      <c r="N2" t="s">
        <v>44</v>
      </c>
      <c r="O2" s="3" t="s">
        <v>45</v>
      </c>
      <c r="P2" s="3" t="s">
        <v>46</v>
      </c>
      <c r="Q2" t="s">
        <v>53</v>
      </c>
      <c r="R2" t="s">
        <v>54</v>
      </c>
      <c r="S2" t="s">
        <v>47</v>
      </c>
      <c r="T2" t="s">
        <v>48</v>
      </c>
    </row>
    <row r="3" spans="1:20" x14ac:dyDescent="0.45">
      <c r="A3" s="2"/>
      <c r="B3" s="2"/>
      <c r="C3" s="2"/>
      <c r="F3" s="3"/>
      <c r="L3" s="2"/>
      <c r="M3" s="2"/>
      <c r="P3" s="3"/>
    </row>
    <row r="4" spans="1:20" x14ac:dyDescent="0.45">
      <c r="A4" t="s">
        <v>0</v>
      </c>
      <c r="B4" t="s">
        <v>1</v>
      </c>
      <c r="C4" t="s">
        <v>3</v>
      </c>
      <c r="D4" t="s">
        <v>2</v>
      </c>
      <c r="E4" t="s">
        <v>5</v>
      </c>
      <c r="F4" t="s">
        <v>8</v>
      </c>
      <c r="G4" t="s">
        <v>9</v>
      </c>
      <c r="H4" t="s">
        <v>12</v>
      </c>
      <c r="I4" t="s">
        <v>19</v>
      </c>
      <c r="J4" t="s">
        <v>22</v>
      </c>
      <c r="L4" t="s">
        <v>1</v>
      </c>
      <c r="M4" t="s">
        <v>3</v>
      </c>
      <c r="N4" t="s">
        <v>2</v>
      </c>
      <c r="O4" t="s">
        <v>5</v>
      </c>
      <c r="P4" t="s">
        <v>8</v>
      </c>
      <c r="Q4" t="s">
        <v>9</v>
      </c>
      <c r="R4" t="s">
        <v>12</v>
      </c>
      <c r="S4" t="s">
        <v>19</v>
      </c>
      <c r="T4" t="s">
        <v>22</v>
      </c>
    </row>
    <row r="5" spans="1:20" x14ac:dyDescent="0.45">
      <c r="B5" t="s">
        <v>16</v>
      </c>
      <c r="C5" t="s">
        <v>17</v>
      </c>
      <c r="D5" t="s">
        <v>13</v>
      </c>
      <c r="E5" t="s">
        <v>15</v>
      </c>
      <c r="F5" t="s">
        <v>8</v>
      </c>
      <c r="G5" t="s">
        <v>9</v>
      </c>
      <c r="H5" s="2" t="s">
        <v>31</v>
      </c>
      <c r="I5" s="2" t="s">
        <v>20</v>
      </c>
      <c r="J5" t="s">
        <v>14</v>
      </c>
      <c r="L5" t="s">
        <v>23</v>
      </c>
      <c r="M5" t="s">
        <v>24</v>
      </c>
      <c r="N5" t="s">
        <v>32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14</v>
      </c>
    </row>
    <row r="6" spans="1:20" x14ac:dyDescent="0.45">
      <c r="A6">
        <v>1</v>
      </c>
      <c r="B6" s="4">
        <v>19.25</v>
      </c>
      <c r="C6" s="4">
        <v>0.20399999999999999</v>
      </c>
      <c r="D6" s="4">
        <v>3.5000000000000003E-2</v>
      </c>
      <c r="E6" s="5">
        <v>1</v>
      </c>
      <c r="F6" s="5">
        <v>47</v>
      </c>
      <c r="G6" s="4">
        <v>1.1000000000000001</v>
      </c>
      <c r="H6" s="4">
        <v>0.51200000000000001</v>
      </c>
      <c r="I6" s="4">
        <v>0.32100000000000001</v>
      </c>
      <c r="J6" s="5">
        <v>1</v>
      </c>
      <c r="L6" s="1">
        <f>+LN(B6)</f>
        <v>2.9575110607337933</v>
      </c>
      <c r="M6" s="1">
        <f t="shared" ref="M6:M26" si="0">+LN(C6)</f>
        <v>-1.5896352851379207</v>
      </c>
      <c r="N6" s="1">
        <f>+D6</f>
        <v>3.5000000000000003E-2</v>
      </c>
      <c r="O6" s="5">
        <f>+E6</f>
        <v>1</v>
      </c>
      <c r="P6" s="1">
        <f t="shared" ref="P6:P26" si="1">+LN(F6)</f>
        <v>3.8501476017100584</v>
      </c>
      <c r="Q6" s="1">
        <f t="shared" ref="Q6:Q26" si="2">+LN(G6)</f>
        <v>9.5310179804324935E-2</v>
      </c>
      <c r="R6" s="1">
        <f t="shared" ref="R6:R26" si="3">+LN(H6)</f>
        <v>-0.66943065394262924</v>
      </c>
      <c r="S6" s="1">
        <f t="shared" ref="S6:S26" si="4">+LN(I6)</f>
        <v>-1.1363141558521213</v>
      </c>
      <c r="T6" s="5">
        <f>+J6</f>
        <v>1</v>
      </c>
    </row>
    <row r="7" spans="1:20" x14ac:dyDescent="0.45">
      <c r="A7">
        <f>A6+1</f>
        <v>2</v>
      </c>
      <c r="B7" s="4">
        <v>7.53</v>
      </c>
      <c r="C7" s="4">
        <v>0.32700000000000001</v>
      </c>
      <c r="D7" s="4">
        <v>8.1000000000000003E-2</v>
      </c>
      <c r="E7" s="5">
        <v>1</v>
      </c>
      <c r="F7" s="5">
        <v>58</v>
      </c>
      <c r="G7" s="4">
        <v>0.92</v>
      </c>
      <c r="H7" s="4">
        <v>0.48499999999999999</v>
      </c>
      <c r="I7" s="4">
        <v>0.224</v>
      </c>
      <c r="J7" s="5">
        <v>1</v>
      </c>
      <c r="L7" s="1">
        <f t="shared" ref="L7:L26" si="5">+LN(B7)</f>
        <v>2.0188950418118021</v>
      </c>
      <c r="M7" s="1">
        <f t="shared" si="0"/>
        <v>-1.1177951080848836</v>
      </c>
      <c r="N7" s="1">
        <f t="shared" ref="N7:N49" si="6">+D7</f>
        <v>8.1000000000000003E-2</v>
      </c>
      <c r="O7" s="5">
        <f t="shared" ref="O7:O26" si="7">+E7</f>
        <v>1</v>
      </c>
      <c r="P7" s="1">
        <f t="shared" si="1"/>
        <v>4.0604430105464191</v>
      </c>
      <c r="Q7" s="1">
        <f t="shared" si="2"/>
        <v>-8.3381608939051013E-2</v>
      </c>
      <c r="R7" s="1">
        <f t="shared" si="3"/>
        <v>-0.72360638804465394</v>
      </c>
      <c r="S7" s="1">
        <f t="shared" si="4"/>
        <v>-1.4961092271270973</v>
      </c>
      <c r="T7" s="5">
        <f t="shared" ref="T7:T26" si="8">+J7</f>
        <v>1</v>
      </c>
    </row>
    <row r="8" spans="1:20" x14ac:dyDescent="0.45">
      <c r="A8">
        <f t="shared" ref="A8:A49" si="9">A7+1</f>
        <v>3</v>
      </c>
      <c r="B8" s="4">
        <v>5.66</v>
      </c>
      <c r="C8" s="4">
        <v>0.40100000000000002</v>
      </c>
      <c r="D8" s="4">
        <v>1.2E-2</v>
      </c>
      <c r="E8" s="5">
        <v>1</v>
      </c>
      <c r="F8" s="5">
        <v>82</v>
      </c>
      <c r="G8" s="4">
        <v>1.72</v>
      </c>
      <c r="H8" s="4">
        <v>0.50800000000000001</v>
      </c>
      <c r="I8" s="4">
        <v>0.127</v>
      </c>
      <c r="J8" s="5">
        <v>0</v>
      </c>
      <c r="L8" s="1">
        <f t="shared" si="5"/>
        <v>1.7334238922150915</v>
      </c>
      <c r="M8" s="1">
        <f t="shared" si="0"/>
        <v>-0.91379385167556781</v>
      </c>
      <c r="N8" s="1">
        <f t="shared" si="6"/>
        <v>1.2E-2</v>
      </c>
      <c r="O8" s="5">
        <f t="shared" si="7"/>
        <v>1</v>
      </c>
      <c r="P8" s="1">
        <f t="shared" si="1"/>
        <v>4.4067192472642533</v>
      </c>
      <c r="Q8" s="1">
        <f t="shared" si="2"/>
        <v>0.54232429082536171</v>
      </c>
      <c r="R8" s="1">
        <f t="shared" si="3"/>
        <v>-0.67727383140365516</v>
      </c>
      <c r="S8" s="1">
        <f t="shared" si="4"/>
        <v>-2.0635681925235456</v>
      </c>
      <c r="T8" s="5">
        <f t="shared" si="8"/>
        <v>0</v>
      </c>
    </row>
    <row r="9" spans="1:20" x14ac:dyDescent="0.45">
      <c r="A9">
        <f t="shared" si="9"/>
        <v>4</v>
      </c>
      <c r="B9" s="4">
        <v>3.21</v>
      </c>
      <c r="C9" s="4">
        <v>0.318</v>
      </c>
      <c r="D9" s="4">
        <v>7.0000000000000007E-2</v>
      </c>
      <c r="E9" s="5">
        <v>1</v>
      </c>
      <c r="F9" s="5">
        <v>100</v>
      </c>
      <c r="G9" s="4">
        <v>2.1800000000000002</v>
      </c>
      <c r="H9" s="4">
        <v>0.54400000000000004</v>
      </c>
      <c r="I9" s="4">
        <v>6.3E-2</v>
      </c>
      <c r="J9" s="5">
        <v>0</v>
      </c>
      <c r="L9" s="1">
        <f t="shared" si="5"/>
        <v>1.1662709371419244</v>
      </c>
      <c r="M9" s="1">
        <f t="shared" si="0"/>
        <v>-1.1457038962019601</v>
      </c>
      <c r="N9" s="1">
        <f t="shared" si="6"/>
        <v>7.0000000000000007E-2</v>
      </c>
      <c r="O9" s="5">
        <f t="shared" si="7"/>
        <v>1</v>
      </c>
      <c r="P9" s="1">
        <f t="shared" si="1"/>
        <v>4.6051701859880918</v>
      </c>
      <c r="Q9" s="1">
        <f t="shared" si="2"/>
        <v>0.77932487680099771</v>
      </c>
      <c r="R9" s="1">
        <f t="shared" si="3"/>
        <v>-0.60880603212619433</v>
      </c>
      <c r="S9" s="1">
        <f t="shared" si="4"/>
        <v>-2.7646205525906042</v>
      </c>
      <c r="T9" s="5">
        <f t="shared" si="8"/>
        <v>0</v>
      </c>
    </row>
    <row r="10" spans="1:20" x14ac:dyDescent="0.45">
      <c r="A10">
        <f t="shared" si="9"/>
        <v>5</v>
      </c>
      <c r="B10" s="4">
        <v>2.8</v>
      </c>
      <c r="C10" s="4">
        <v>0.35</v>
      </c>
      <c r="D10" s="4">
        <v>6.2E-2</v>
      </c>
      <c r="E10" s="5">
        <v>1</v>
      </c>
      <c r="F10" s="5">
        <v>222</v>
      </c>
      <c r="G10" s="4">
        <v>1.75</v>
      </c>
      <c r="H10" s="4">
        <v>0.52400000000000002</v>
      </c>
      <c r="I10" s="4">
        <v>2.1000000000000001E-2</v>
      </c>
      <c r="J10" s="5">
        <v>0</v>
      </c>
      <c r="L10" s="1">
        <f t="shared" si="5"/>
        <v>1.0296194171811581</v>
      </c>
      <c r="M10" s="1">
        <f t="shared" si="0"/>
        <v>-1.0498221244986778</v>
      </c>
      <c r="N10" s="1">
        <f t="shared" si="6"/>
        <v>6.2E-2</v>
      </c>
      <c r="O10" s="5">
        <f t="shared" si="7"/>
        <v>1</v>
      </c>
      <c r="P10" s="1">
        <f t="shared" si="1"/>
        <v>5.4026773818722793</v>
      </c>
      <c r="Q10" s="1">
        <f t="shared" si="2"/>
        <v>0.55961578793542266</v>
      </c>
      <c r="R10" s="1">
        <f t="shared" si="3"/>
        <v>-0.64626359466109484</v>
      </c>
      <c r="S10" s="1">
        <f t="shared" si="4"/>
        <v>-3.8632328412587138</v>
      </c>
      <c r="T10" s="5">
        <f t="shared" si="8"/>
        <v>0</v>
      </c>
    </row>
    <row r="11" spans="1:20" x14ac:dyDescent="0.45">
      <c r="A11">
        <f t="shared" si="9"/>
        <v>6</v>
      </c>
      <c r="B11" s="4">
        <v>1.41</v>
      </c>
      <c r="C11" s="4">
        <v>0.28299999999999997</v>
      </c>
      <c r="D11" s="4">
        <v>0.1</v>
      </c>
      <c r="E11" s="5">
        <v>1</v>
      </c>
      <c r="F11" s="5">
        <v>164</v>
      </c>
      <c r="G11" s="4">
        <v>2.2599999999999998</v>
      </c>
      <c r="H11" s="4">
        <v>0.56699999999999995</v>
      </c>
      <c r="I11" s="4">
        <v>2.7E-2</v>
      </c>
      <c r="J11" s="5">
        <v>0</v>
      </c>
      <c r="L11" s="1">
        <f t="shared" si="5"/>
        <v>0.34358970439007686</v>
      </c>
      <c r="M11" s="1">
        <f t="shared" si="0"/>
        <v>-1.2623083813388996</v>
      </c>
      <c r="N11" s="1">
        <f t="shared" si="6"/>
        <v>0.1</v>
      </c>
      <c r="O11" s="5">
        <f t="shared" si="7"/>
        <v>1</v>
      </c>
      <c r="P11" s="1">
        <f t="shared" si="1"/>
        <v>5.0998664278241987</v>
      </c>
      <c r="Q11" s="1">
        <f t="shared" si="2"/>
        <v>0.81536481328419441</v>
      </c>
      <c r="R11" s="1">
        <f t="shared" si="3"/>
        <v>-0.56739597525438512</v>
      </c>
      <c r="S11" s="1">
        <f t="shared" si="4"/>
        <v>-3.6119184129778081</v>
      </c>
      <c r="T11" s="5">
        <f t="shared" si="8"/>
        <v>0</v>
      </c>
    </row>
    <row r="12" spans="1:20" x14ac:dyDescent="0.45">
      <c r="A12">
        <f t="shared" si="9"/>
        <v>7</v>
      </c>
      <c r="B12" s="4">
        <v>6.18</v>
      </c>
      <c r="C12" s="4">
        <v>0.20399999999999999</v>
      </c>
      <c r="D12" s="4">
        <v>0.05</v>
      </c>
      <c r="E12" s="5">
        <v>1</v>
      </c>
      <c r="F12" s="5">
        <v>161</v>
      </c>
      <c r="G12" s="4">
        <v>2.0699999999999998</v>
      </c>
      <c r="H12" s="4">
        <v>0.54600000000000004</v>
      </c>
      <c r="I12" s="4">
        <v>0.13900000000000001</v>
      </c>
      <c r="J12" s="5">
        <v>1</v>
      </c>
      <c r="L12" s="1">
        <f t="shared" si="5"/>
        <v>1.8213182714695995</v>
      </c>
      <c r="M12" s="1">
        <f t="shared" si="0"/>
        <v>-1.5896352851379207</v>
      </c>
      <c r="N12" s="1">
        <f t="shared" si="6"/>
        <v>0.05</v>
      </c>
      <c r="O12" s="5">
        <f t="shared" si="7"/>
        <v>1</v>
      </c>
      <c r="P12" s="1">
        <f t="shared" si="1"/>
        <v>5.0814043649844631</v>
      </c>
      <c r="Q12" s="1">
        <f t="shared" si="2"/>
        <v>0.72754860727727766</v>
      </c>
      <c r="R12" s="1">
        <f t="shared" si="3"/>
        <v>-0.60513630323723189</v>
      </c>
      <c r="S12" s="1">
        <f t="shared" si="4"/>
        <v>-1.9732813458514451</v>
      </c>
      <c r="T12" s="5">
        <f t="shared" si="8"/>
        <v>1</v>
      </c>
    </row>
    <row r="13" spans="1:20" x14ac:dyDescent="0.45">
      <c r="A13">
        <f t="shared" si="9"/>
        <v>8</v>
      </c>
      <c r="B13" s="4">
        <v>12.15</v>
      </c>
      <c r="C13" s="4">
        <v>0.23200000000000001</v>
      </c>
      <c r="D13" s="4">
        <v>5.3999999999999999E-2</v>
      </c>
      <c r="E13" s="5">
        <v>1</v>
      </c>
      <c r="F13" s="5">
        <v>70</v>
      </c>
      <c r="G13" s="4">
        <v>1.43</v>
      </c>
      <c r="H13" s="4">
        <v>0.52700000000000002</v>
      </c>
      <c r="I13" s="4">
        <v>0.218</v>
      </c>
      <c r="J13" s="5">
        <v>1</v>
      </c>
      <c r="L13" s="1">
        <f t="shared" si="5"/>
        <v>2.4973291697865574</v>
      </c>
      <c r="M13" s="1">
        <f t="shared" si="0"/>
        <v>-1.4610179073158271</v>
      </c>
      <c r="N13" s="1">
        <f t="shared" si="6"/>
        <v>5.3999999999999999E-2</v>
      </c>
      <c r="O13" s="5">
        <f t="shared" si="7"/>
        <v>1</v>
      </c>
      <c r="P13" s="1">
        <f t="shared" si="1"/>
        <v>4.2484952420493594</v>
      </c>
      <c r="Q13" s="1">
        <f t="shared" si="2"/>
        <v>0.35767444427181588</v>
      </c>
      <c r="R13" s="1">
        <f t="shared" si="3"/>
        <v>-0.64055473044077471</v>
      </c>
      <c r="S13" s="1">
        <f t="shared" si="4"/>
        <v>-1.523260216193048</v>
      </c>
      <c r="T13" s="5">
        <f t="shared" si="8"/>
        <v>1</v>
      </c>
    </row>
    <row r="14" spans="1:20" x14ac:dyDescent="0.45">
      <c r="A14">
        <f t="shared" si="9"/>
        <v>9</v>
      </c>
      <c r="B14" s="4">
        <v>1.34</v>
      </c>
      <c r="C14" s="4">
        <v>0.19900000000000001</v>
      </c>
      <c r="D14" s="4">
        <v>8.5999999999999993E-2</v>
      </c>
      <c r="E14" s="5">
        <v>1</v>
      </c>
      <c r="F14" s="5">
        <v>219</v>
      </c>
      <c r="G14" s="4">
        <v>1.92</v>
      </c>
      <c r="H14" s="4">
        <v>0.52300000000000002</v>
      </c>
      <c r="I14" s="4">
        <v>8.0000000000000002E-3</v>
      </c>
      <c r="J14" s="5">
        <v>0</v>
      </c>
      <c r="L14" s="1">
        <f t="shared" si="5"/>
        <v>0.29266961396282004</v>
      </c>
      <c r="M14" s="1">
        <f t="shared" si="0"/>
        <v>-1.6144504542576446</v>
      </c>
      <c r="N14" s="1">
        <f t="shared" si="6"/>
        <v>8.5999999999999993E-2</v>
      </c>
      <c r="O14" s="5">
        <f t="shared" si="7"/>
        <v>1</v>
      </c>
      <c r="P14" s="1">
        <f t="shared" si="1"/>
        <v>5.389071729816501</v>
      </c>
      <c r="Q14" s="1">
        <f t="shared" si="2"/>
        <v>0.65232518603969014</v>
      </c>
      <c r="R14" s="1">
        <f t="shared" si="3"/>
        <v>-0.64817381491721415</v>
      </c>
      <c r="S14" s="1">
        <f t="shared" si="4"/>
        <v>-4.8283137373023015</v>
      </c>
      <c r="T14" s="5">
        <f t="shared" si="8"/>
        <v>0</v>
      </c>
    </row>
    <row r="15" spans="1:20" x14ac:dyDescent="0.45">
      <c r="A15">
        <f t="shared" si="9"/>
        <v>10</v>
      </c>
      <c r="B15" s="4">
        <v>3.71</v>
      </c>
      <c r="C15" s="4">
        <v>0.13800000000000001</v>
      </c>
      <c r="D15" s="4">
        <v>0</v>
      </c>
      <c r="E15" s="5">
        <v>0</v>
      </c>
      <c r="F15" s="5">
        <v>81</v>
      </c>
      <c r="G15" s="4">
        <v>1.82</v>
      </c>
      <c r="H15" s="4">
        <v>0.53</v>
      </c>
      <c r="I15" s="4">
        <v>1.2E-2</v>
      </c>
      <c r="J15" s="5">
        <v>0</v>
      </c>
      <c r="L15" s="1">
        <f t="shared" si="5"/>
        <v>1.3110318766193438</v>
      </c>
      <c r="M15" s="1">
        <f t="shared" si="0"/>
        <v>-1.9805015938249322</v>
      </c>
      <c r="N15" s="1">
        <f t="shared" si="6"/>
        <v>0</v>
      </c>
      <c r="O15" s="5">
        <f t="shared" si="7"/>
        <v>0</v>
      </c>
      <c r="P15" s="1">
        <f t="shared" si="1"/>
        <v>4.3944491546724391</v>
      </c>
      <c r="Q15" s="1">
        <f t="shared" si="2"/>
        <v>0.59883650108870401</v>
      </c>
      <c r="R15" s="1">
        <f t="shared" si="3"/>
        <v>-0.6348782724359695</v>
      </c>
      <c r="S15" s="1">
        <f t="shared" si="4"/>
        <v>-4.4228486291941369</v>
      </c>
      <c r="T15" s="5">
        <f t="shared" si="8"/>
        <v>0</v>
      </c>
    </row>
    <row r="16" spans="1:20" x14ac:dyDescent="0.45">
      <c r="A16">
        <f t="shared" si="9"/>
        <v>11</v>
      </c>
      <c r="B16" s="4">
        <v>5.35</v>
      </c>
      <c r="C16" s="4">
        <v>0.14199999999999999</v>
      </c>
      <c r="D16" s="4">
        <v>1.7999999999999999E-2</v>
      </c>
      <c r="E16" s="5">
        <v>1</v>
      </c>
      <c r="F16" s="5">
        <v>209</v>
      </c>
      <c r="G16" s="4">
        <v>2.34</v>
      </c>
      <c r="H16" s="4">
        <v>0.55400000000000005</v>
      </c>
      <c r="I16" s="4">
        <v>7.5999999999999998E-2</v>
      </c>
      <c r="J16" s="5">
        <v>0</v>
      </c>
      <c r="L16" s="1">
        <f t="shared" si="5"/>
        <v>1.6770965609079151</v>
      </c>
      <c r="M16" s="1">
        <f t="shared" si="0"/>
        <v>-1.9519282213808764</v>
      </c>
      <c r="N16" s="1">
        <f t="shared" si="6"/>
        <v>1.7999999999999999E-2</v>
      </c>
      <c r="O16" s="5">
        <f t="shared" si="7"/>
        <v>1</v>
      </c>
      <c r="P16" s="1">
        <f t="shared" si="1"/>
        <v>5.3423342519648109</v>
      </c>
      <c r="Q16" s="1">
        <f t="shared" si="2"/>
        <v>0.85015092936961001</v>
      </c>
      <c r="R16" s="1">
        <f t="shared" si="3"/>
        <v>-0.59059059223485311</v>
      </c>
      <c r="S16" s="1">
        <f t="shared" si="4"/>
        <v>-2.5770219386958062</v>
      </c>
      <c r="T16" s="5">
        <f t="shared" si="8"/>
        <v>0</v>
      </c>
    </row>
    <row r="17" spans="1:20" x14ac:dyDescent="0.45">
      <c r="A17">
        <f t="shared" si="9"/>
        <v>12</v>
      </c>
      <c r="B17" s="4">
        <v>4.72</v>
      </c>
      <c r="C17" s="4">
        <v>0.11799999999999999</v>
      </c>
      <c r="D17" s="4">
        <v>4.4999999999999998E-2</v>
      </c>
      <c r="E17" s="5">
        <v>1</v>
      </c>
      <c r="F17" s="5">
        <v>182</v>
      </c>
      <c r="G17" s="4">
        <v>2.12</v>
      </c>
      <c r="H17" s="4">
        <v>0.53500000000000003</v>
      </c>
      <c r="I17" s="4">
        <v>0.29899999999999999</v>
      </c>
      <c r="J17" s="5">
        <v>0</v>
      </c>
      <c r="L17" s="1">
        <f t="shared" si="5"/>
        <v>1.5518087995974639</v>
      </c>
      <c r="M17" s="1">
        <f t="shared" si="0"/>
        <v>-2.1370706545164722</v>
      </c>
      <c r="N17" s="1">
        <f t="shared" si="6"/>
        <v>4.4999999999999998E-2</v>
      </c>
      <c r="O17" s="5">
        <f t="shared" si="7"/>
        <v>1</v>
      </c>
      <c r="P17" s="1">
        <f t="shared" si="1"/>
        <v>5.2040066870767951</v>
      </c>
      <c r="Q17" s="1">
        <f t="shared" si="2"/>
        <v>0.75141608868392118</v>
      </c>
      <c r="R17" s="1">
        <f t="shared" si="3"/>
        <v>-0.62548853208613042</v>
      </c>
      <c r="S17" s="1">
        <f t="shared" si="4"/>
        <v>-1.2073117055914506</v>
      </c>
      <c r="T17" s="5">
        <f t="shared" si="8"/>
        <v>0</v>
      </c>
    </row>
    <row r="18" spans="1:20" x14ac:dyDescent="0.45">
      <c r="A18">
        <f t="shared" si="9"/>
        <v>13</v>
      </c>
      <c r="B18" s="4">
        <v>3.81</v>
      </c>
      <c r="C18" s="4">
        <v>0.20699999999999999</v>
      </c>
      <c r="D18" s="4">
        <v>0.04</v>
      </c>
      <c r="E18" s="5">
        <v>1</v>
      </c>
      <c r="F18" s="5">
        <v>185</v>
      </c>
      <c r="G18" s="4">
        <v>1.81</v>
      </c>
      <c r="H18" s="4">
        <v>0.51600000000000001</v>
      </c>
      <c r="I18" s="4">
        <v>0.04</v>
      </c>
      <c r="J18" s="5">
        <v>0</v>
      </c>
      <c r="L18" s="1">
        <f t="shared" si="5"/>
        <v>1.3376291891386096</v>
      </c>
      <c r="M18" s="1">
        <f t="shared" si="0"/>
        <v>-1.575036485716768</v>
      </c>
      <c r="N18" s="1">
        <f t="shared" si="6"/>
        <v>0.04</v>
      </c>
      <c r="O18" s="5">
        <f t="shared" si="7"/>
        <v>1</v>
      </c>
      <c r="P18" s="1">
        <f t="shared" si="1"/>
        <v>5.2203558250783244</v>
      </c>
      <c r="Q18" s="1">
        <f t="shared" si="2"/>
        <v>0.59332684527773438</v>
      </c>
      <c r="R18" s="1">
        <f t="shared" si="3"/>
        <v>-0.6616485135005743</v>
      </c>
      <c r="S18" s="1">
        <f t="shared" si="4"/>
        <v>-3.2188758248682006</v>
      </c>
      <c r="T18" s="5">
        <f t="shared" si="8"/>
        <v>0</v>
      </c>
    </row>
    <row r="19" spans="1:20" x14ac:dyDescent="0.45">
      <c r="A19">
        <f t="shared" si="9"/>
        <v>14</v>
      </c>
      <c r="B19" s="4">
        <v>10.44</v>
      </c>
      <c r="C19" s="4">
        <v>0.189</v>
      </c>
      <c r="D19" s="4">
        <v>0</v>
      </c>
      <c r="E19" s="5">
        <v>1</v>
      </c>
      <c r="F19" s="5">
        <v>104</v>
      </c>
      <c r="G19" s="4">
        <v>1.35</v>
      </c>
      <c r="H19" s="4">
        <v>0.48499999999999999</v>
      </c>
      <c r="I19" s="4">
        <v>6.9000000000000006E-2</v>
      </c>
      <c r="J19" s="5">
        <v>1</v>
      </c>
      <c r="L19" s="1">
        <f t="shared" si="5"/>
        <v>2.3456445824544927</v>
      </c>
      <c r="M19" s="1">
        <f t="shared" si="0"/>
        <v>-1.6660082639224947</v>
      </c>
      <c r="N19" s="1">
        <f t="shared" si="6"/>
        <v>0</v>
      </c>
      <c r="O19" s="5">
        <f t="shared" si="7"/>
        <v>1</v>
      </c>
      <c r="P19" s="1">
        <f t="shared" si="1"/>
        <v>4.6443908991413725</v>
      </c>
      <c r="Q19" s="1">
        <f t="shared" si="2"/>
        <v>0.30010459245033816</v>
      </c>
      <c r="R19" s="1">
        <f t="shared" si="3"/>
        <v>-0.72360638804465394</v>
      </c>
      <c r="S19" s="1">
        <f t="shared" si="4"/>
        <v>-2.6736487743848776</v>
      </c>
      <c r="T19" s="5">
        <f t="shared" si="8"/>
        <v>1</v>
      </c>
    </row>
    <row r="20" spans="1:20" x14ac:dyDescent="0.45">
      <c r="A20">
        <f t="shared" si="9"/>
        <v>15</v>
      </c>
      <c r="B20" s="4">
        <v>9.58</v>
      </c>
      <c r="C20" s="4">
        <v>0.124</v>
      </c>
      <c r="D20" s="4">
        <v>0.125</v>
      </c>
      <c r="E20" s="5">
        <v>1</v>
      </c>
      <c r="F20" s="5">
        <v>126</v>
      </c>
      <c r="G20" s="4">
        <v>1.26</v>
      </c>
      <c r="H20" s="4">
        <v>0.49299999999999999</v>
      </c>
      <c r="I20" s="4">
        <v>0.33</v>
      </c>
      <c r="J20" s="5">
        <v>1</v>
      </c>
      <c r="L20" s="1">
        <f t="shared" si="5"/>
        <v>2.259677591982769</v>
      </c>
      <c r="M20" s="1">
        <f t="shared" si="0"/>
        <v>-2.0874737133771002</v>
      </c>
      <c r="N20" s="1">
        <f t="shared" si="6"/>
        <v>0.125</v>
      </c>
      <c r="O20" s="5">
        <f t="shared" si="7"/>
        <v>1</v>
      </c>
      <c r="P20" s="1">
        <f t="shared" si="1"/>
        <v>4.836281906951478</v>
      </c>
      <c r="Q20" s="1">
        <f t="shared" si="2"/>
        <v>0.23111172096338664</v>
      </c>
      <c r="R20" s="1">
        <f t="shared" si="3"/>
        <v>-0.70724610493944695</v>
      </c>
      <c r="S20" s="1">
        <f t="shared" si="4"/>
        <v>-1.1086626245216111</v>
      </c>
      <c r="T20" s="5">
        <f t="shared" si="8"/>
        <v>1</v>
      </c>
    </row>
    <row r="21" spans="1:20" x14ac:dyDescent="0.45">
      <c r="A21">
        <f t="shared" si="9"/>
        <v>16</v>
      </c>
      <c r="B21" s="4">
        <v>1.02</v>
      </c>
      <c r="C21" s="4">
        <v>0.21</v>
      </c>
      <c r="D21" s="4">
        <v>0.06</v>
      </c>
      <c r="E21" s="5">
        <v>1</v>
      </c>
      <c r="F21" s="5">
        <v>192</v>
      </c>
      <c r="G21" s="4">
        <v>2.0699999999999998</v>
      </c>
      <c r="H21" s="4">
        <v>0.53900000000000003</v>
      </c>
      <c r="I21" s="4">
        <v>1.7000000000000001E-2</v>
      </c>
      <c r="J21" s="5">
        <v>0</v>
      </c>
      <c r="L21" s="1">
        <f t="shared" si="5"/>
        <v>1.980262729617973E-2</v>
      </c>
      <c r="M21" s="1">
        <f t="shared" si="0"/>
        <v>-1.5606477482646683</v>
      </c>
      <c r="N21" s="1">
        <f t="shared" si="6"/>
        <v>0.06</v>
      </c>
      <c r="O21" s="5">
        <f t="shared" si="7"/>
        <v>1</v>
      </c>
      <c r="P21" s="1">
        <f t="shared" si="1"/>
        <v>5.2574953720277815</v>
      </c>
      <c r="Q21" s="1">
        <f t="shared" si="2"/>
        <v>0.72754860727727766</v>
      </c>
      <c r="R21" s="1">
        <f t="shared" si="3"/>
        <v>-0.61803970807313979</v>
      </c>
      <c r="S21" s="1">
        <f t="shared" si="4"/>
        <v>-4.0745419349259206</v>
      </c>
      <c r="T21" s="5">
        <f t="shared" si="8"/>
        <v>0</v>
      </c>
    </row>
    <row r="22" spans="1:20" x14ac:dyDescent="0.45">
      <c r="A22">
        <f t="shared" si="9"/>
        <v>17</v>
      </c>
      <c r="B22" s="4">
        <v>7.52</v>
      </c>
      <c r="C22" s="4">
        <v>0.22700000000000001</v>
      </c>
      <c r="D22" s="4">
        <v>5.5E-2</v>
      </c>
      <c r="E22" s="5">
        <v>1</v>
      </c>
      <c r="F22" s="5">
        <v>95</v>
      </c>
      <c r="G22" s="4">
        <v>2.04</v>
      </c>
      <c r="H22" s="4">
        <v>0.55700000000000005</v>
      </c>
      <c r="I22" s="4">
        <v>0.16600000000000001</v>
      </c>
      <c r="J22" s="5">
        <v>1</v>
      </c>
      <c r="L22" s="1">
        <f t="shared" si="5"/>
        <v>2.0175661379617482</v>
      </c>
      <c r="M22" s="1">
        <f t="shared" si="0"/>
        <v>-1.4828052615007343</v>
      </c>
      <c r="N22" s="1">
        <f t="shared" si="6"/>
        <v>5.5E-2</v>
      </c>
      <c r="O22" s="5">
        <f t="shared" si="7"/>
        <v>1</v>
      </c>
      <c r="P22" s="1">
        <f t="shared" si="1"/>
        <v>4.5538768916005408</v>
      </c>
      <c r="Q22" s="1">
        <f t="shared" si="2"/>
        <v>0.71294980785612505</v>
      </c>
      <c r="R22" s="1">
        <f t="shared" si="3"/>
        <v>-0.5851900390548529</v>
      </c>
      <c r="S22" s="1">
        <f t="shared" si="4"/>
        <v>-1.7957674906255938</v>
      </c>
      <c r="T22" s="5">
        <f t="shared" si="8"/>
        <v>1</v>
      </c>
    </row>
    <row r="23" spans="1:20" x14ac:dyDescent="0.45">
      <c r="A23">
        <f t="shared" si="9"/>
        <v>18</v>
      </c>
      <c r="B23" s="4">
        <v>1.31</v>
      </c>
      <c r="C23" s="4">
        <v>0.16700000000000001</v>
      </c>
      <c r="D23" s="4">
        <v>0</v>
      </c>
      <c r="E23" s="5">
        <v>0</v>
      </c>
      <c r="F23" s="5">
        <v>245</v>
      </c>
      <c r="G23" s="4">
        <v>1.55</v>
      </c>
      <c r="H23" s="4">
        <v>0.51200000000000001</v>
      </c>
      <c r="I23" s="4">
        <v>3.0000000000000001E-3</v>
      </c>
      <c r="J23" s="5">
        <v>0</v>
      </c>
      <c r="L23" s="1">
        <f t="shared" si="5"/>
        <v>0.27002713721306021</v>
      </c>
      <c r="M23" s="1">
        <f t="shared" si="0"/>
        <v>-1.7897614665653818</v>
      </c>
      <c r="N23" s="1">
        <f t="shared" si="6"/>
        <v>0</v>
      </c>
      <c r="O23" s="5">
        <f t="shared" si="7"/>
        <v>0</v>
      </c>
      <c r="P23" s="1">
        <f t="shared" si="1"/>
        <v>5.5012582105447274</v>
      </c>
      <c r="Q23" s="1">
        <f t="shared" si="2"/>
        <v>0.43825493093115531</v>
      </c>
      <c r="R23" s="1">
        <f t="shared" si="3"/>
        <v>-0.66943065394262924</v>
      </c>
      <c r="S23" s="1">
        <f t="shared" si="4"/>
        <v>-5.8091429903140277</v>
      </c>
      <c r="T23" s="5">
        <f t="shared" si="8"/>
        <v>0</v>
      </c>
    </row>
    <row r="24" spans="1:20" x14ac:dyDescent="0.45">
      <c r="A24">
        <f t="shared" si="9"/>
        <v>19</v>
      </c>
      <c r="B24" s="4">
        <v>1.67</v>
      </c>
      <c r="C24" s="4">
        <v>0.12</v>
      </c>
      <c r="D24" s="4">
        <v>0</v>
      </c>
      <c r="E24" s="5">
        <v>0</v>
      </c>
      <c r="F24" s="5">
        <v>97</v>
      </c>
      <c r="G24" s="4">
        <v>1.89</v>
      </c>
      <c r="H24" s="4">
        <v>0.54</v>
      </c>
      <c r="I24" s="4">
        <v>0.01</v>
      </c>
      <c r="J24" s="5">
        <v>0</v>
      </c>
      <c r="L24" s="1">
        <f t="shared" si="5"/>
        <v>0.51282362642866375</v>
      </c>
      <c r="M24" s="1">
        <f t="shared" si="0"/>
        <v>-2.120263536200091</v>
      </c>
      <c r="N24" s="1">
        <f t="shared" si="6"/>
        <v>0</v>
      </c>
      <c r="O24" s="5">
        <f t="shared" si="7"/>
        <v>0</v>
      </c>
      <c r="P24" s="1">
        <f t="shared" si="1"/>
        <v>4.5747109785033828</v>
      </c>
      <c r="Q24" s="1">
        <f t="shared" si="2"/>
        <v>0.636576829071551</v>
      </c>
      <c r="R24" s="1">
        <f t="shared" si="3"/>
        <v>-0.61618613942381695</v>
      </c>
      <c r="S24" s="1">
        <f t="shared" si="4"/>
        <v>-4.6051701859880909</v>
      </c>
      <c r="T24" s="5">
        <f t="shared" si="8"/>
        <v>0</v>
      </c>
    </row>
    <row r="25" spans="1:20" x14ac:dyDescent="0.45">
      <c r="A25">
        <f t="shared" si="9"/>
        <v>20</v>
      </c>
      <c r="B25" s="4">
        <v>7.07</v>
      </c>
      <c r="C25" s="4">
        <v>0.13900000000000001</v>
      </c>
      <c r="D25" s="4">
        <v>4.1000000000000002E-2</v>
      </c>
      <c r="E25" s="5">
        <v>1</v>
      </c>
      <c r="F25" s="5">
        <v>177</v>
      </c>
      <c r="G25" s="4">
        <v>1.68</v>
      </c>
      <c r="H25" s="4">
        <v>0.52200000000000002</v>
      </c>
      <c r="I25" s="4">
        <v>7.5999999999999998E-2</v>
      </c>
      <c r="J25" s="5">
        <v>0</v>
      </c>
      <c r="L25" s="1">
        <f t="shared" si="5"/>
        <v>1.9558604799084813</v>
      </c>
      <c r="M25" s="1">
        <f t="shared" si="0"/>
        <v>-1.9732813458514451</v>
      </c>
      <c r="N25" s="1">
        <f t="shared" si="6"/>
        <v>4.1000000000000002E-2</v>
      </c>
      <c r="O25" s="5">
        <f t="shared" si="7"/>
        <v>1</v>
      </c>
      <c r="P25" s="1">
        <f t="shared" si="1"/>
        <v>5.1761497325738288</v>
      </c>
      <c r="Q25" s="1">
        <f t="shared" si="2"/>
        <v>0.51879379341516751</v>
      </c>
      <c r="R25" s="1">
        <f t="shared" si="3"/>
        <v>-0.65008769109949827</v>
      </c>
      <c r="S25" s="1">
        <f t="shared" si="4"/>
        <v>-2.5770219386958062</v>
      </c>
      <c r="T25" s="5">
        <f t="shared" si="8"/>
        <v>0</v>
      </c>
    </row>
    <row r="26" spans="1:20" x14ac:dyDescent="0.45">
      <c r="A26">
        <f t="shared" si="9"/>
        <v>21</v>
      </c>
      <c r="B26" s="4">
        <v>11.79</v>
      </c>
      <c r="C26" s="4">
        <v>0.27200000000000002</v>
      </c>
      <c r="D26" s="4">
        <v>6.3E-2</v>
      </c>
      <c r="E26" s="5">
        <v>1</v>
      </c>
      <c r="F26" s="5">
        <v>125</v>
      </c>
      <c r="G26" s="4">
        <v>0.76</v>
      </c>
      <c r="H26" s="4">
        <v>0.51100000000000001</v>
      </c>
      <c r="I26" s="4">
        <v>0.45400000000000001</v>
      </c>
      <c r="J26" s="5">
        <v>1</v>
      </c>
      <c r="L26" s="1">
        <f t="shared" si="5"/>
        <v>2.4672517145492794</v>
      </c>
      <c r="M26" s="1">
        <f t="shared" si="0"/>
        <v>-1.3019532126861397</v>
      </c>
      <c r="N26" s="1">
        <f t="shared" si="6"/>
        <v>6.3E-2</v>
      </c>
      <c r="O26" s="5">
        <f t="shared" si="7"/>
        <v>1</v>
      </c>
      <c r="P26" s="1">
        <f t="shared" si="1"/>
        <v>4.8283137373023015</v>
      </c>
      <c r="Q26" s="1">
        <f t="shared" si="2"/>
        <v>-0.2744368457017603</v>
      </c>
      <c r="R26" s="1">
        <f t="shared" si="3"/>
        <v>-0.67138568877843263</v>
      </c>
      <c r="S26" s="1">
        <f t="shared" si="4"/>
        <v>-0.78965808094078904</v>
      </c>
      <c r="T26" s="5">
        <f t="shared" si="8"/>
        <v>1</v>
      </c>
    </row>
    <row r="27" spans="1:20" x14ac:dyDescent="0.45">
      <c r="A27">
        <f t="shared" si="9"/>
        <v>22</v>
      </c>
      <c r="B27" s="4">
        <v>2.71</v>
      </c>
      <c r="C27" s="4">
        <v>0.125</v>
      </c>
      <c r="D27" s="4">
        <v>0</v>
      </c>
      <c r="E27" s="5">
        <v>0</v>
      </c>
      <c r="F27" s="5">
        <v>56</v>
      </c>
      <c r="G27" s="4">
        <v>1.96</v>
      </c>
      <c r="H27" s="4">
        <v>0.54</v>
      </c>
      <c r="I27" s="4">
        <v>3.2000000000000001E-2</v>
      </c>
      <c r="J27" s="5">
        <v>0</v>
      </c>
      <c r="L27" s="1">
        <f t="shared" ref="L27:L49" si="10">+LN(B27)</f>
        <v>0.99694863489160956</v>
      </c>
      <c r="M27" s="1">
        <f t="shared" ref="M27:M49" si="11">+LN(C27)</f>
        <v>-2.0794415416798357</v>
      </c>
      <c r="N27" s="1">
        <f t="shared" si="6"/>
        <v>0</v>
      </c>
      <c r="O27" s="5">
        <f t="shared" ref="O27:O49" si="12">+E27</f>
        <v>0</v>
      </c>
      <c r="P27" s="1">
        <f t="shared" ref="P27:P49" si="13">+LN(F27)</f>
        <v>4.0253516907351496</v>
      </c>
      <c r="Q27" s="1">
        <f t="shared" ref="Q27:Q49" si="14">+LN(G27)</f>
        <v>0.67294447324242579</v>
      </c>
      <c r="R27" s="1">
        <f t="shared" ref="R27:R49" si="15">+LN(H27)</f>
        <v>-0.61618613942381695</v>
      </c>
      <c r="S27" s="1">
        <f t="shared" ref="S27:S49" si="16">+LN(I27)</f>
        <v>-3.4420193761824103</v>
      </c>
      <c r="T27" s="5">
        <f t="shared" ref="T27:T49" si="17">+J27</f>
        <v>0</v>
      </c>
    </row>
    <row r="28" spans="1:20" x14ac:dyDescent="0.45">
      <c r="A28">
        <f t="shared" si="9"/>
        <v>23</v>
      </c>
      <c r="B28" s="4">
        <v>13.21</v>
      </c>
      <c r="C28" s="4">
        <v>0.23499999999999999</v>
      </c>
      <c r="D28" s="4">
        <v>8.5999999999999993E-2</v>
      </c>
      <c r="E28" s="5">
        <v>1</v>
      </c>
      <c r="F28" s="5">
        <v>85</v>
      </c>
      <c r="G28" s="4">
        <v>1.29</v>
      </c>
      <c r="H28" s="4">
        <v>0.55000000000000004</v>
      </c>
      <c r="I28" s="4">
        <v>0.26600000000000001</v>
      </c>
      <c r="J28" s="5">
        <v>1</v>
      </c>
      <c r="L28" s="1">
        <f t="shared" si="10"/>
        <v>2.5809741185342339</v>
      </c>
      <c r="M28" s="1">
        <f t="shared" si="11"/>
        <v>-1.4481697648379781</v>
      </c>
      <c r="N28" s="1">
        <f t="shared" si="6"/>
        <v>8.5999999999999993E-2</v>
      </c>
      <c r="O28" s="5">
        <f t="shared" si="12"/>
        <v>1</v>
      </c>
      <c r="P28" s="1">
        <f t="shared" si="13"/>
        <v>4.4426512564903167</v>
      </c>
      <c r="Q28" s="1">
        <f t="shared" si="14"/>
        <v>0.25464221837358075</v>
      </c>
      <c r="R28" s="1">
        <f t="shared" si="15"/>
        <v>-0.59783700075562041</v>
      </c>
      <c r="S28" s="1">
        <f t="shared" si="16"/>
        <v>-1.3242589702004379</v>
      </c>
      <c r="T28" s="5">
        <f t="shared" si="17"/>
        <v>1</v>
      </c>
    </row>
    <row r="29" spans="1:20" x14ac:dyDescent="0.45">
      <c r="A29">
        <f t="shared" si="9"/>
        <v>24</v>
      </c>
      <c r="B29" s="4">
        <v>3.48</v>
      </c>
      <c r="C29" s="4">
        <v>0.108</v>
      </c>
      <c r="D29" s="4">
        <v>0.04</v>
      </c>
      <c r="E29" s="5">
        <v>1</v>
      </c>
      <c r="F29" s="5">
        <v>199</v>
      </c>
      <c r="G29" s="4">
        <v>1.81</v>
      </c>
      <c r="H29" s="4">
        <v>0.52900000000000003</v>
      </c>
      <c r="I29" s="4">
        <v>1.7999999999999999E-2</v>
      </c>
      <c r="J29" s="5">
        <v>0</v>
      </c>
      <c r="L29" s="1">
        <f t="shared" si="10"/>
        <v>1.2470322937863829</v>
      </c>
      <c r="M29" s="1">
        <f t="shared" si="11"/>
        <v>-2.2256240518579173</v>
      </c>
      <c r="N29" s="1">
        <f t="shared" si="6"/>
        <v>0.04</v>
      </c>
      <c r="O29" s="5">
        <f t="shared" si="12"/>
        <v>1</v>
      </c>
      <c r="P29" s="1">
        <f t="shared" si="13"/>
        <v>5.2933048247244923</v>
      </c>
      <c r="Q29" s="1">
        <f t="shared" si="14"/>
        <v>0.59332684527773438</v>
      </c>
      <c r="R29" s="1">
        <f t="shared" si="15"/>
        <v>-0.63676684712383758</v>
      </c>
      <c r="S29" s="1">
        <f t="shared" si="16"/>
        <v>-4.0173835210859723</v>
      </c>
      <c r="T29" s="5">
        <f t="shared" si="17"/>
        <v>0</v>
      </c>
    </row>
    <row r="30" spans="1:20" x14ac:dyDescent="0.45">
      <c r="A30">
        <f t="shared" si="9"/>
        <v>25</v>
      </c>
      <c r="B30" s="4">
        <v>0.81</v>
      </c>
      <c r="C30" s="4">
        <v>0.67200000000000004</v>
      </c>
      <c r="D30" s="4">
        <v>0</v>
      </c>
      <c r="E30" s="5">
        <v>0</v>
      </c>
      <c r="F30" s="5">
        <v>298</v>
      </c>
      <c r="G30" s="4">
        <v>1.72</v>
      </c>
      <c r="H30" s="4">
        <v>0.53700000000000003</v>
      </c>
      <c r="I30" s="4">
        <v>3.7999999999999999E-2</v>
      </c>
      <c r="J30" s="5">
        <v>0</v>
      </c>
      <c r="L30" s="1">
        <f t="shared" si="10"/>
        <v>-0.21072103131565253</v>
      </c>
      <c r="M30" s="1">
        <f t="shared" si="11"/>
        <v>-0.39749693845898743</v>
      </c>
      <c r="N30" s="1">
        <f t="shared" si="6"/>
        <v>0</v>
      </c>
      <c r="O30" s="5">
        <f t="shared" si="12"/>
        <v>0</v>
      </c>
      <c r="P30" s="1">
        <f t="shared" si="13"/>
        <v>5.6970934865054046</v>
      </c>
      <c r="Q30" s="1">
        <f t="shared" si="14"/>
        <v>0.54232429082536171</v>
      </c>
      <c r="R30" s="1">
        <f t="shared" si="15"/>
        <v>-0.62175718447327233</v>
      </c>
      <c r="S30" s="1">
        <f t="shared" si="16"/>
        <v>-3.2701691192557512</v>
      </c>
      <c r="T30" s="5">
        <f t="shared" si="17"/>
        <v>0</v>
      </c>
    </row>
    <row r="31" spans="1:20" x14ac:dyDescent="0.45">
      <c r="A31">
        <f t="shared" si="9"/>
        <v>26</v>
      </c>
      <c r="B31" s="4">
        <v>2.3199999999999998</v>
      </c>
      <c r="C31" s="4">
        <v>0.35699999999999998</v>
      </c>
      <c r="D31" s="4">
        <v>0.03</v>
      </c>
      <c r="E31" s="5">
        <v>1</v>
      </c>
      <c r="F31" s="5">
        <v>145</v>
      </c>
      <c r="G31" s="4">
        <v>2.39</v>
      </c>
      <c r="H31" s="4">
        <v>0.55800000000000005</v>
      </c>
      <c r="I31" s="4">
        <v>6.7000000000000004E-2</v>
      </c>
      <c r="J31" s="5">
        <v>0</v>
      </c>
      <c r="L31" s="1">
        <f t="shared" si="10"/>
        <v>0.84156718567821853</v>
      </c>
      <c r="M31" s="1">
        <f t="shared" si="11"/>
        <v>-1.0300194972024981</v>
      </c>
      <c r="N31" s="1">
        <f t="shared" si="6"/>
        <v>0.03</v>
      </c>
      <c r="O31" s="5">
        <f t="shared" si="12"/>
        <v>1</v>
      </c>
      <c r="P31" s="1">
        <f t="shared" si="13"/>
        <v>4.9767337424205742</v>
      </c>
      <c r="Q31" s="1">
        <f t="shared" si="14"/>
        <v>0.87129336594341933</v>
      </c>
      <c r="R31" s="1">
        <f t="shared" si="15"/>
        <v>-0.58339631660082603</v>
      </c>
      <c r="S31" s="1">
        <f t="shared" si="16"/>
        <v>-2.7030626595911711</v>
      </c>
      <c r="T31" s="5">
        <f t="shared" si="17"/>
        <v>0</v>
      </c>
    </row>
    <row r="32" spans="1:20" x14ac:dyDescent="0.45">
      <c r="A32">
        <f t="shared" si="9"/>
        <v>27</v>
      </c>
      <c r="B32" s="4">
        <v>3.47</v>
      </c>
      <c r="C32" s="4">
        <v>0.59199999999999997</v>
      </c>
      <c r="D32" s="4">
        <v>2.9000000000000001E-2</v>
      </c>
      <c r="E32" s="5">
        <v>1</v>
      </c>
      <c r="F32" s="5">
        <v>78</v>
      </c>
      <c r="G32" s="4">
        <v>1.68</v>
      </c>
      <c r="H32" s="4">
        <v>0.504</v>
      </c>
      <c r="I32" s="4">
        <v>7.4999999999999997E-2</v>
      </c>
      <c r="J32" s="5">
        <v>0</v>
      </c>
      <c r="L32" s="1">
        <f t="shared" si="10"/>
        <v>1.2441545939587679</v>
      </c>
      <c r="M32" s="1">
        <f t="shared" si="11"/>
        <v>-0.52424864409813143</v>
      </c>
      <c r="N32" s="1">
        <f t="shared" si="6"/>
        <v>2.9000000000000001E-2</v>
      </c>
      <c r="O32" s="5">
        <f t="shared" si="12"/>
        <v>1</v>
      </c>
      <c r="P32" s="1">
        <f t="shared" si="13"/>
        <v>4.3567088266895917</v>
      </c>
      <c r="Q32" s="1">
        <f t="shared" si="14"/>
        <v>0.51879379341516751</v>
      </c>
      <c r="R32" s="1">
        <f t="shared" si="15"/>
        <v>-0.68517901091076838</v>
      </c>
      <c r="S32" s="1">
        <f t="shared" si="16"/>
        <v>-2.5902671654458267</v>
      </c>
      <c r="T32" s="5">
        <f t="shared" si="17"/>
        <v>0</v>
      </c>
    </row>
    <row r="33" spans="1:20" x14ac:dyDescent="0.45">
      <c r="A33">
        <f t="shared" si="9"/>
        <v>28</v>
      </c>
      <c r="B33" s="4">
        <v>8.31</v>
      </c>
      <c r="C33" s="4">
        <v>0.22500000000000001</v>
      </c>
      <c r="D33" s="4">
        <v>0.4</v>
      </c>
      <c r="E33" s="5">
        <v>1</v>
      </c>
      <c r="F33" s="5">
        <v>144</v>
      </c>
      <c r="G33" s="4">
        <v>2.29</v>
      </c>
      <c r="H33" s="4">
        <v>0.58799999999999997</v>
      </c>
      <c r="I33" s="4">
        <v>6.4000000000000001E-2</v>
      </c>
      <c r="J33" s="5">
        <v>0</v>
      </c>
      <c r="L33" s="1">
        <f t="shared" si="10"/>
        <v>2.1174596088673567</v>
      </c>
      <c r="M33" s="1">
        <f t="shared" si="11"/>
        <v>-1.4916548767777169</v>
      </c>
      <c r="N33" s="1">
        <f t="shared" si="6"/>
        <v>0.4</v>
      </c>
      <c r="O33" s="5">
        <f t="shared" si="12"/>
        <v>1</v>
      </c>
      <c r="P33" s="1">
        <f t="shared" si="13"/>
        <v>4.9698132995760007</v>
      </c>
      <c r="Q33" s="1">
        <f t="shared" si="14"/>
        <v>0.82855181756614826</v>
      </c>
      <c r="R33" s="1">
        <f t="shared" si="15"/>
        <v>-0.53102833108351022</v>
      </c>
      <c r="S33" s="1">
        <f t="shared" si="16"/>
        <v>-2.7488721956224653</v>
      </c>
      <c r="T33" s="5">
        <f t="shared" si="17"/>
        <v>0</v>
      </c>
    </row>
    <row r="34" spans="1:20" x14ac:dyDescent="0.45">
      <c r="A34">
        <f t="shared" si="9"/>
        <v>29</v>
      </c>
      <c r="B34" s="4">
        <v>1.57</v>
      </c>
      <c r="C34" s="4">
        <v>0.26700000000000002</v>
      </c>
      <c r="D34" s="4">
        <v>0.126</v>
      </c>
      <c r="E34" s="5">
        <v>1</v>
      </c>
      <c r="F34" s="5">
        <v>178</v>
      </c>
      <c r="G34" s="4">
        <v>2.34</v>
      </c>
      <c r="H34" s="4">
        <v>0.54500000000000004</v>
      </c>
      <c r="I34" s="4">
        <v>6.5000000000000002E-2</v>
      </c>
      <c r="J34" s="5">
        <v>0</v>
      </c>
      <c r="L34" s="1">
        <f t="shared" si="10"/>
        <v>0.45107561936021673</v>
      </c>
      <c r="M34" s="1">
        <f t="shared" si="11"/>
        <v>-1.3205066205818874</v>
      </c>
      <c r="N34" s="1">
        <f t="shared" si="6"/>
        <v>0.126</v>
      </c>
      <c r="O34" s="5">
        <f t="shared" si="12"/>
        <v>1</v>
      </c>
      <c r="P34" s="1">
        <f t="shared" si="13"/>
        <v>5.181783550292085</v>
      </c>
      <c r="Q34" s="1">
        <f t="shared" si="14"/>
        <v>0.85015092936961001</v>
      </c>
      <c r="R34" s="1">
        <f t="shared" si="15"/>
        <v>-0.60696948431889286</v>
      </c>
      <c r="S34" s="1">
        <f t="shared" si="16"/>
        <v>-2.7333680090865</v>
      </c>
      <c r="T34" s="5">
        <f t="shared" si="17"/>
        <v>0</v>
      </c>
    </row>
    <row r="35" spans="1:20" x14ac:dyDescent="0.45">
      <c r="A35">
        <f t="shared" si="9"/>
        <v>30</v>
      </c>
      <c r="B35" s="4">
        <v>4.13</v>
      </c>
      <c r="C35" s="4">
        <v>0.16400000000000001</v>
      </c>
      <c r="D35" s="4">
        <v>0.122</v>
      </c>
      <c r="E35" s="5">
        <v>1</v>
      </c>
      <c r="F35" s="5">
        <v>146</v>
      </c>
      <c r="G35" s="4">
        <v>2.21</v>
      </c>
      <c r="H35" s="4">
        <v>0.53500000000000003</v>
      </c>
      <c r="I35" s="4">
        <v>6.5000000000000002E-2</v>
      </c>
      <c r="J35" s="5">
        <v>0</v>
      </c>
      <c r="L35" s="1">
        <f t="shared" si="10"/>
        <v>1.4182774069729414</v>
      </c>
      <c r="M35" s="1">
        <f t="shared" si="11"/>
        <v>-1.8078888511579385</v>
      </c>
      <c r="N35" s="1">
        <f t="shared" si="6"/>
        <v>0.122</v>
      </c>
      <c r="O35" s="5">
        <f t="shared" si="12"/>
        <v>1</v>
      </c>
      <c r="P35" s="1">
        <f t="shared" si="13"/>
        <v>4.9836066217083363</v>
      </c>
      <c r="Q35" s="1">
        <f t="shared" si="14"/>
        <v>0.79299251552966143</v>
      </c>
      <c r="R35" s="1">
        <f t="shared" si="15"/>
        <v>-0.62548853208613042</v>
      </c>
      <c r="S35" s="1">
        <f t="shared" si="16"/>
        <v>-2.7333680090865</v>
      </c>
      <c r="T35" s="5">
        <f t="shared" si="17"/>
        <v>0</v>
      </c>
    </row>
    <row r="36" spans="1:20" x14ac:dyDescent="0.45">
      <c r="A36">
        <f t="shared" si="9"/>
        <v>31</v>
      </c>
      <c r="B36" s="4">
        <v>3.84</v>
      </c>
      <c r="C36" s="4">
        <v>0.128</v>
      </c>
      <c r="D36" s="4">
        <v>9.0999999999999998E-2</v>
      </c>
      <c r="E36" s="5">
        <v>1</v>
      </c>
      <c r="F36" s="5">
        <v>132</v>
      </c>
      <c r="G36" s="4">
        <v>1.42</v>
      </c>
      <c r="H36" s="4">
        <v>0.48799999999999999</v>
      </c>
      <c r="I36" s="4">
        <v>0.09</v>
      </c>
      <c r="J36" s="5">
        <v>1</v>
      </c>
      <c r="L36" s="1">
        <f t="shared" si="10"/>
        <v>1.3454723665996355</v>
      </c>
      <c r="M36" s="1">
        <f t="shared" si="11"/>
        <v>-2.0557250150625199</v>
      </c>
      <c r="N36" s="1">
        <f t="shared" si="6"/>
        <v>9.0999999999999998E-2</v>
      </c>
      <c r="O36" s="5">
        <f t="shared" si="12"/>
        <v>1</v>
      </c>
      <c r="P36" s="1">
        <f t="shared" si="13"/>
        <v>4.8828019225863706</v>
      </c>
      <c r="Q36" s="1">
        <f t="shared" si="14"/>
        <v>0.35065687161316933</v>
      </c>
      <c r="R36" s="1">
        <f t="shared" si="15"/>
        <v>-0.71743987312898994</v>
      </c>
      <c r="S36" s="1">
        <f t="shared" si="16"/>
        <v>-2.4079456086518722</v>
      </c>
      <c r="T36" s="5">
        <f t="shared" si="17"/>
        <v>1</v>
      </c>
    </row>
    <row r="37" spans="1:20" x14ac:dyDescent="0.45">
      <c r="A37">
        <f t="shared" si="9"/>
        <v>32</v>
      </c>
      <c r="B37" s="4">
        <v>1.83</v>
      </c>
      <c r="C37" s="4">
        <v>0.28699999999999998</v>
      </c>
      <c r="D37" s="4">
        <v>7.4999999999999997E-2</v>
      </c>
      <c r="E37" s="5">
        <v>1</v>
      </c>
      <c r="F37" s="5">
        <v>98</v>
      </c>
      <c r="G37" s="4">
        <v>1.97</v>
      </c>
      <c r="H37" s="4">
        <v>0.54500000000000004</v>
      </c>
      <c r="I37" s="4">
        <v>1.6E-2</v>
      </c>
      <c r="J37" s="5">
        <v>0</v>
      </c>
      <c r="L37" s="1">
        <f t="shared" si="10"/>
        <v>0.60431596685332956</v>
      </c>
      <c r="M37" s="1">
        <f t="shared" si="11"/>
        <v>-1.2482730632225161</v>
      </c>
      <c r="N37" s="1">
        <f t="shared" si="6"/>
        <v>7.4999999999999997E-2</v>
      </c>
      <c r="O37" s="5">
        <f t="shared" si="12"/>
        <v>1</v>
      </c>
      <c r="P37" s="1">
        <f t="shared" si="13"/>
        <v>4.5849674786705723</v>
      </c>
      <c r="Q37" s="1">
        <f t="shared" si="14"/>
        <v>0.67803354274989713</v>
      </c>
      <c r="R37" s="1">
        <f t="shared" si="15"/>
        <v>-0.60696948431889286</v>
      </c>
      <c r="S37" s="1">
        <f t="shared" si="16"/>
        <v>-4.1351665567423561</v>
      </c>
      <c r="T37" s="5">
        <f t="shared" si="17"/>
        <v>0</v>
      </c>
    </row>
    <row r="38" spans="1:20" x14ac:dyDescent="0.45">
      <c r="A38">
        <f t="shared" si="9"/>
        <v>33</v>
      </c>
      <c r="B38" s="4">
        <v>3.54</v>
      </c>
      <c r="C38" s="4">
        <v>0.21</v>
      </c>
      <c r="D38" s="4">
        <v>6.9000000000000006E-2</v>
      </c>
      <c r="E38" s="5">
        <v>1</v>
      </c>
      <c r="F38" s="5">
        <v>120</v>
      </c>
      <c r="G38" s="4">
        <v>2.12</v>
      </c>
      <c r="H38" s="4">
        <v>0.52100000000000002</v>
      </c>
      <c r="I38" s="4">
        <v>6.0999999999999999E-2</v>
      </c>
      <c r="J38" s="5">
        <v>0</v>
      </c>
      <c r="L38" s="1">
        <f t="shared" si="10"/>
        <v>1.2641267271456831</v>
      </c>
      <c r="M38" s="1">
        <f t="shared" si="11"/>
        <v>-1.5606477482646683</v>
      </c>
      <c r="N38" s="1">
        <f t="shared" si="6"/>
        <v>6.9000000000000006E-2</v>
      </c>
      <c r="O38" s="5">
        <f t="shared" si="12"/>
        <v>1</v>
      </c>
      <c r="P38" s="1">
        <f t="shared" si="13"/>
        <v>4.7874917427820458</v>
      </c>
      <c r="Q38" s="1">
        <f t="shared" si="14"/>
        <v>0.75141608868392118</v>
      </c>
      <c r="R38" s="1">
        <f t="shared" si="15"/>
        <v>-0.65200523722877013</v>
      </c>
      <c r="S38" s="1">
        <f t="shared" si="16"/>
        <v>-2.7968814148088259</v>
      </c>
      <c r="T38" s="5">
        <f t="shared" si="17"/>
        <v>0</v>
      </c>
    </row>
    <row r="39" spans="1:20" x14ac:dyDescent="0.45">
      <c r="A39">
        <f t="shared" si="9"/>
        <v>34</v>
      </c>
      <c r="B39" s="4">
        <v>1.1100000000000001</v>
      </c>
      <c r="C39" s="4">
        <v>0.34200000000000003</v>
      </c>
      <c r="D39" s="4">
        <v>0</v>
      </c>
      <c r="E39" s="5">
        <v>0</v>
      </c>
      <c r="F39" s="5">
        <v>148</v>
      </c>
      <c r="G39" s="4">
        <v>1.9</v>
      </c>
      <c r="H39" s="4">
        <v>0.56000000000000005</v>
      </c>
      <c r="I39" s="4">
        <v>1.9E-2</v>
      </c>
      <c r="J39" s="5">
        <v>0</v>
      </c>
      <c r="L39" s="1">
        <f t="shared" si="10"/>
        <v>0.10436001532424286</v>
      </c>
      <c r="M39" s="1">
        <f t="shared" si="11"/>
        <v>-1.0729445419195318</v>
      </c>
      <c r="N39" s="1">
        <f t="shared" si="6"/>
        <v>0</v>
      </c>
      <c r="O39" s="5">
        <f t="shared" si="12"/>
        <v>0</v>
      </c>
      <c r="P39" s="1">
        <f t="shared" si="13"/>
        <v>4.9972122737641147</v>
      </c>
      <c r="Q39" s="1">
        <f t="shared" si="14"/>
        <v>0.64185388617239469</v>
      </c>
      <c r="R39" s="1">
        <f t="shared" si="15"/>
        <v>-0.57981849525294205</v>
      </c>
      <c r="S39" s="1">
        <f t="shared" si="16"/>
        <v>-3.9633162998156966</v>
      </c>
      <c r="T39" s="5">
        <f t="shared" si="17"/>
        <v>0</v>
      </c>
    </row>
    <row r="40" spans="1:20" x14ac:dyDescent="0.45">
      <c r="A40">
        <f t="shared" si="9"/>
        <v>35</v>
      </c>
      <c r="B40" s="4">
        <v>8.9</v>
      </c>
      <c r="C40" s="4">
        <v>0.13300000000000001</v>
      </c>
      <c r="D40" s="4">
        <v>0.216</v>
      </c>
      <c r="E40" s="5">
        <v>1</v>
      </c>
      <c r="F40" s="5">
        <v>123</v>
      </c>
      <c r="G40" s="4">
        <v>1.1499999999999999</v>
      </c>
      <c r="H40" s="4">
        <v>0.56200000000000006</v>
      </c>
      <c r="I40" s="4">
        <v>0.38900000000000001</v>
      </c>
      <c r="J40" s="5">
        <v>1</v>
      </c>
      <c r="L40" s="1">
        <f t="shared" si="10"/>
        <v>2.1860512767380942</v>
      </c>
      <c r="M40" s="1">
        <f t="shared" si="11"/>
        <v>-2.0174061507603831</v>
      </c>
      <c r="N40" s="1">
        <f t="shared" si="6"/>
        <v>0.216</v>
      </c>
      <c r="O40" s="5">
        <f t="shared" si="12"/>
        <v>1</v>
      </c>
      <c r="P40" s="1">
        <f t="shared" si="13"/>
        <v>4.8121843553724171</v>
      </c>
      <c r="Q40" s="1">
        <f t="shared" si="14"/>
        <v>0.13976194237515863</v>
      </c>
      <c r="R40" s="1">
        <f t="shared" si="15"/>
        <v>-0.5762534290884459</v>
      </c>
      <c r="S40" s="1">
        <f t="shared" si="16"/>
        <v>-0.94417593536369071</v>
      </c>
      <c r="T40" s="5">
        <f t="shared" si="17"/>
        <v>1</v>
      </c>
    </row>
    <row r="41" spans="1:20" x14ac:dyDescent="0.45">
      <c r="A41">
        <f t="shared" si="9"/>
        <v>36</v>
      </c>
      <c r="B41" s="4">
        <v>1.27</v>
      </c>
      <c r="C41" s="4">
        <v>0.24099999999999999</v>
      </c>
      <c r="D41" s="4">
        <v>0.1</v>
      </c>
      <c r="E41" s="5">
        <v>1</v>
      </c>
      <c r="F41" s="5">
        <v>282</v>
      </c>
      <c r="G41" s="4">
        <v>1.7</v>
      </c>
      <c r="H41" s="4">
        <v>0.53300000000000003</v>
      </c>
      <c r="I41" s="4">
        <v>3.6999999999999998E-2</v>
      </c>
      <c r="J41" s="5">
        <v>0</v>
      </c>
      <c r="L41" s="1">
        <f t="shared" si="10"/>
        <v>0.23901690047049992</v>
      </c>
      <c r="M41" s="1">
        <f t="shared" si="11"/>
        <v>-1.422958345491482</v>
      </c>
      <c r="N41" s="1">
        <f t="shared" si="6"/>
        <v>0.1</v>
      </c>
      <c r="O41" s="5">
        <f t="shared" si="12"/>
        <v>1</v>
      </c>
      <c r="P41" s="1">
        <f t="shared" si="13"/>
        <v>5.6419070709381138</v>
      </c>
      <c r="Q41" s="1">
        <f t="shared" si="14"/>
        <v>0.53062825106217038</v>
      </c>
      <c r="R41" s="1">
        <f t="shared" si="15"/>
        <v>-0.62923385481629246</v>
      </c>
      <c r="S41" s="1">
        <f t="shared" si="16"/>
        <v>-3.2968373663379125</v>
      </c>
      <c r="T41" s="5">
        <f t="shared" si="17"/>
        <v>0</v>
      </c>
    </row>
    <row r="42" spans="1:20" x14ac:dyDescent="0.45">
      <c r="A42">
        <f t="shared" si="9"/>
        <v>37</v>
      </c>
      <c r="B42" s="4">
        <v>15.26</v>
      </c>
      <c r="C42" s="4">
        <v>0.16700000000000001</v>
      </c>
      <c r="D42" s="4">
        <v>3.7999999999999999E-2</v>
      </c>
      <c r="E42" s="5">
        <v>1</v>
      </c>
      <c r="F42" s="5">
        <v>79</v>
      </c>
      <c r="G42" s="4">
        <v>1.24</v>
      </c>
      <c r="H42" s="4">
        <v>0.50900000000000001</v>
      </c>
      <c r="I42" s="4">
        <v>0.161</v>
      </c>
      <c r="J42" s="5">
        <v>1</v>
      </c>
      <c r="L42" s="1">
        <f t="shared" si="10"/>
        <v>2.7252350258563109</v>
      </c>
      <c r="M42" s="1">
        <f t="shared" si="11"/>
        <v>-1.7897614665653818</v>
      </c>
      <c r="N42" s="1">
        <f t="shared" si="6"/>
        <v>3.7999999999999999E-2</v>
      </c>
      <c r="O42" s="5">
        <f t="shared" si="12"/>
        <v>1</v>
      </c>
      <c r="P42" s="1">
        <f t="shared" si="13"/>
        <v>4.3694478524670215</v>
      </c>
      <c r="Q42" s="1">
        <f t="shared" si="14"/>
        <v>0.21511137961694549</v>
      </c>
      <c r="R42" s="1">
        <f t="shared" si="15"/>
        <v>-0.67530726243161432</v>
      </c>
      <c r="S42" s="1">
        <f t="shared" si="16"/>
        <v>-1.8263509139976741</v>
      </c>
      <c r="T42" s="5">
        <f t="shared" si="17"/>
        <v>1</v>
      </c>
    </row>
    <row r="43" spans="1:20" x14ac:dyDescent="0.45">
      <c r="A43">
        <f t="shared" si="9"/>
        <v>38</v>
      </c>
      <c r="B43" s="4">
        <v>11.15</v>
      </c>
      <c r="C43" s="4">
        <v>0.252</v>
      </c>
      <c r="D43" s="4">
        <v>0.04</v>
      </c>
      <c r="E43" s="5">
        <v>1</v>
      </c>
      <c r="F43" s="5">
        <v>34</v>
      </c>
      <c r="G43" s="4">
        <v>1.55</v>
      </c>
      <c r="H43" s="4">
        <v>0.53200000000000003</v>
      </c>
      <c r="I43" s="4">
        <v>0.127</v>
      </c>
      <c r="J43" s="5">
        <v>1</v>
      </c>
      <c r="L43" s="1">
        <f t="shared" si="10"/>
        <v>2.411439497906128</v>
      </c>
      <c r="M43" s="1">
        <f t="shared" si="11"/>
        <v>-1.3783261914707137</v>
      </c>
      <c r="N43" s="1">
        <f t="shared" si="6"/>
        <v>0.04</v>
      </c>
      <c r="O43" s="5">
        <f t="shared" si="12"/>
        <v>1</v>
      </c>
      <c r="P43" s="1">
        <f t="shared" si="13"/>
        <v>3.5263605246161616</v>
      </c>
      <c r="Q43" s="1">
        <f t="shared" si="14"/>
        <v>0.43825493093115531</v>
      </c>
      <c r="R43" s="1">
        <f t="shared" si="15"/>
        <v>-0.63111178964049264</v>
      </c>
      <c r="S43" s="1">
        <f t="shared" si="16"/>
        <v>-2.0635681925235456</v>
      </c>
      <c r="T43" s="5">
        <f t="shared" si="17"/>
        <v>1</v>
      </c>
    </row>
    <row r="44" spans="1:20" x14ac:dyDescent="0.45">
      <c r="A44">
        <f t="shared" si="9"/>
        <v>39</v>
      </c>
      <c r="B44" s="4">
        <v>1.74</v>
      </c>
      <c r="C44" s="4">
        <v>0.41799999999999998</v>
      </c>
      <c r="D44" s="4">
        <v>0</v>
      </c>
      <c r="E44" s="5">
        <v>0</v>
      </c>
      <c r="F44" s="5">
        <v>104</v>
      </c>
      <c r="G44" s="4">
        <v>2.04</v>
      </c>
      <c r="H44" s="4">
        <v>0.51700000000000002</v>
      </c>
      <c r="I44" s="4">
        <v>1.7000000000000001E-2</v>
      </c>
      <c r="J44" s="5">
        <v>0</v>
      </c>
      <c r="L44" s="1">
        <f t="shared" si="10"/>
        <v>0.55388511322643763</v>
      </c>
      <c r="M44" s="1">
        <f t="shared" si="11"/>
        <v>-0.87227384645738082</v>
      </c>
      <c r="N44" s="1">
        <f t="shared" si="6"/>
        <v>0</v>
      </c>
      <c r="O44" s="5">
        <f t="shared" si="12"/>
        <v>0</v>
      </c>
      <c r="P44" s="1">
        <f t="shared" si="13"/>
        <v>4.6443908991413725</v>
      </c>
      <c r="Q44" s="1">
        <f t="shared" si="14"/>
        <v>0.71294980785612505</v>
      </c>
      <c r="R44" s="1">
        <f t="shared" si="15"/>
        <v>-0.65971240447370794</v>
      </c>
      <c r="S44" s="1">
        <f t="shared" si="16"/>
        <v>-4.0745419349259206</v>
      </c>
      <c r="T44" s="5">
        <f t="shared" si="17"/>
        <v>0</v>
      </c>
    </row>
    <row r="45" spans="1:20" x14ac:dyDescent="0.45">
      <c r="A45">
        <f t="shared" si="9"/>
        <v>40</v>
      </c>
      <c r="B45" s="4">
        <v>11.98</v>
      </c>
      <c r="C45" s="4">
        <v>0.28199999999999997</v>
      </c>
      <c r="D45" s="4">
        <v>3.2000000000000001E-2</v>
      </c>
      <c r="E45" s="5">
        <v>1</v>
      </c>
      <c r="F45" s="5">
        <v>91</v>
      </c>
      <c r="G45" s="4">
        <v>1.59</v>
      </c>
      <c r="H45" s="4">
        <v>0.54300000000000004</v>
      </c>
      <c r="I45" s="4">
        <v>0.222</v>
      </c>
      <c r="J45" s="5">
        <v>1</v>
      </c>
      <c r="L45" s="1">
        <f t="shared" si="10"/>
        <v>2.4832385926873033</v>
      </c>
      <c r="M45" s="1">
        <f t="shared" si="11"/>
        <v>-1.2658482080440236</v>
      </c>
      <c r="N45" s="1">
        <f t="shared" si="6"/>
        <v>3.2000000000000001E-2</v>
      </c>
      <c r="O45" s="5">
        <f t="shared" si="12"/>
        <v>1</v>
      </c>
      <c r="P45" s="1">
        <f t="shared" si="13"/>
        <v>4.5108595065168497</v>
      </c>
      <c r="Q45" s="1">
        <f t="shared" si="14"/>
        <v>0.46373401623214022</v>
      </c>
      <c r="R45" s="1">
        <f t="shared" si="15"/>
        <v>-0.61064595904820151</v>
      </c>
      <c r="S45" s="1">
        <f t="shared" si="16"/>
        <v>-1.5050778971098575</v>
      </c>
      <c r="T45" s="5">
        <f t="shared" si="17"/>
        <v>1</v>
      </c>
    </row>
    <row r="46" spans="1:20" x14ac:dyDescent="0.45">
      <c r="A46">
        <f t="shared" si="9"/>
        <v>41</v>
      </c>
      <c r="B46" s="4">
        <v>3.04</v>
      </c>
      <c r="C46" s="4">
        <v>0.19400000000000001</v>
      </c>
      <c r="D46" s="4">
        <v>8.5999999999999993E-2</v>
      </c>
      <c r="E46" s="5">
        <v>1</v>
      </c>
      <c r="F46" s="5">
        <v>199</v>
      </c>
      <c r="G46" s="4">
        <v>2.0699999999999998</v>
      </c>
      <c r="H46" s="4">
        <v>0.53700000000000003</v>
      </c>
      <c r="I46" s="4">
        <v>2.5999999999999999E-2</v>
      </c>
      <c r="J46" s="5">
        <v>0</v>
      </c>
      <c r="L46" s="1">
        <f t="shared" si="10"/>
        <v>1.1118575154181303</v>
      </c>
      <c r="M46" s="1">
        <f t="shared" si="11"/>
        <v>-1.6398971199188088</v>
      </c>
      <c r="N46" s="1">
        <f t="shared" si="6"/>
        <v>8.5999999999999993E-2</v>
      </c>
      <c r="O46" s="5">
        <f t="shared" si="12"/>
        <v>1</v>
      </c>
      <c r="P46" s="1">
        <f t="shared" si="13"/>
        <v>5.2933048247244923</v>
      </c>
      <c r="Q46" s="1">
        <f t="shared" si="14"/>
        <v>0.72754860727727766</v>
      </c>
      <c r="R46" s="1">
        <f t="shared" si="15"/>
        <v>-0.62175718447327233</v>
      </c>
      <c r="S46" s="1">
        <f t="shared" si="16"/>
        <v>-3.6496587409606551</v>
      </c>
      <c r="T46" s="5">
        <f t="shared" si="17"/>
        <v>0</v>
      </c>
    </row>
    <row r="47" spans="1:20" x14ac:dyDescent="0.45">
      <c r="A47">
        <f t="shared" si="9"/>
        <v>42</v>
      </c>
      <c r="B47" s="4">
        <v>0.85</v>
      </c>
      <c r="C47" s="4">
        <v>0.378</v>
      </c>
      <c r="D47" s="4">
        <v>0</v>
      </c>
      <c r="E47" s="5">
        <v>0</v>
      </c>
      <c r="F47" s="5">
        <v>101</v>
      </c>
      <c r="G47" s="4">
        <v>2</v>
      </c>
      <c r="H47" s="4">
        <v>0.54700000000000004</v>
      </c>
      <c r="I47" s="4">
        <v>1.2E-2</v>
      </c>
      <c r="J47" s="5">
        <v>0</v>
      </c>
      <c r="L47" s="1">
        <f t="shared" si="10"/>
        <v>-0.16251892949777494</v>
      </c>
      <c r="M47" s="1">
        <f t="shared" si="11"/>
        <v>-0.97286108336254939</v>
      </c>
      <c r="N47" s="1">
        <f t="shared" si="6"/>
        <v>0</v>
      </c>
      <c r="O47" s="5">
        <f t="shared" si="12"/>
        <v>0</v>
      </c>
      <c r="P47" s="1">
        <f t="shared" si="13"/>
        <v>4.6151205168412597</v>
      </c>
      <c r="Q47" s="1">
        <f t="shared" si="14"/>
        <v>0.69314718055994529</v>
      </c>
      <c r="R47" s="1">
        <f t="shared" si="15"/>
        <v>-0.60330647656015579</v>
      </c>
      <c r="S47" s="1">
        <f t="shared" si="16"/>
        <v>-4.4228486291941369</v>
      </c>
      <c r="T47" s="5">
        <f t="shared" si="17"/>
        <v>0</v>
      </c>
    </row>
    <row r="48" spans="1:20" x14ac:dyDescent="0.45">
      <c r="A48">
        <f t="shared" si="9"/>
        <v>43</v>
      </c>
      <c r="B48" s="4">
        <v>2.83</v>
      </c>
      <c r="C48" s="4">
        <v>0.75700000000000001</v>
      </c>
      <c r="D48" s="4">
        <v>3.3000000000000002E-2</v>
      </c>
      <c r="E48" s="5">
        <v>1</v>
      </c>
      <c r="F48" s="5">
        <v>109</v>
      </c>
      <c r="G48" s="4">
        <v>1.84</v>
      </c>
      <c r="H48" s="4">
        <v>0.47</v>
      </c>
      <c r="I48" s="4">
        <v>5.7000000000000002E-2</v>
      </c>
      <c r="J48" s="5">
        <v>1</v>
      </c>
      <c r="L48" s="1">
        <f t="shared" si="10"/>
        <v>1.0402767116551463</v>
      </c>
      <c r="M48" s="1">
        <f t="shared" si="11"/>
        <v>-0.27839202554468828</v>
      </c>
      <c r="N48" s="1">
        <f t="shared" si="6"/>
        <v>3.3000000000000002E-2</v>
      </c>
      <c r="O48" s="5">
        <f t="shared" si="12"/>
        <v>1</v>
      </c>
      <c r="P48" s="1">
        <f t="shared" si="13"/>
        <v>4.6913478822291435</v>
      </c>
      <c r="Q48" s="1">
        <f t="shared" si="14"/>
        <v>0.60976557162089429</v>
      </c>
      <c r="R48" s="1">
        <f t="shared" si="15"/>
        <v>-0.75502258427803282</v>
      </c>
      <c r="S48" s="1">
        <f t="shared" si="16"/>
        <v>-2.864704011147587</v>
      </c>
      <c r="T48" s="5">
        <f t="shared" si="17"/>
        <v>1</v>
      </c>
    </row>
    <row r="49" spans="1:20" x14ac:dyDescent="0.45">
      <c r="A49">
        <f t="shared" si="9"/>
        <v>44</v>
      </c>
      <c r="B49" s="4">
        <v>2.89</v>
      </c>
      <c r="C49" s="4">
        <v>0.35599999999999998</v>
      </c>
      <c r="D49" s="4">
        <v>0</v>
      </c>
      <c r="E49" s="5">
        <v>0</v>
      </c>
      <c r="F49" s="5">
        <v>117</v>
      </c>
      <c r="G49" s="4">
        <v>2.04</v>
      </c>
      <c r="H49" s="4">
        <v>0.56899999999999995</v>
      </c>
      <c r="I49" s="4">
        <v>2.1999999999999999E-2</v>
      </c>
      <c r="J49" s="5">
        <v>0</v>
      </c>
      <c r="L49" s="1">
        <f t="shared" si="10"/>
        <v>1.0612565021243408</v>
      </c>
      <c r="M49" s="1">
        <f t="shared" si="11"/>
        <v>-1.0328245481301066</v>
      </c>
      <c r="N49" s="1">
        <f t="shared" si="6"/>
        <v>0</v>
      </c>
      <c r="O49" s="5">
        <f t="shared" si="12"/>
        <v>0</v>
      </c>
      <c r="P49" s="1">
        <f t="shared" si="13"/>
        <v>4.7621739347977563</v>
      </c>
      <c r="Q49" s="1">
        <f t="shared" si="14"/>
        <v>0.71294980785612505</v>
      </c>
      <c r="R49" s="1">
        <f t="shared" si="15"/>
        <v>-0.56387484485580619</v>
      </c>
      <c r="S49" s="1">
        <f t="shared" si="16"/>
        <v>-3.8167128256238212</v>
      </c>
      <c r="T49" s="5">
        <f t="shared" si="17"/>
        <v>0</v>
      </c>
    </row>
    <row r="51" spans="1:20" x14ac:dyDescent="0.45">
      <c r="A51" t="s">
        <v>49</v>
      </c>
    </row>
    <row r="52" spans="1:20" x14ac:dyDescent="0.45">
      <c r="A52" t="s">
        <v>50</v>
      </c>
    </row>
    <row r="53" spans="1:20" x14ac:dyDescent="0.45">
      <c r="A53" t="s">
        <v>23</v>
      </c>
      <c r="B53" s="1">
        <f>+CORREL(B6:B49,B6:B49)</f>
        <v>0.99999999999999978</v>
      </c>
      <c r="C53" s="1">
        <f>+CORREL(B6:B49,C6:C49)</f>
        <v>-0.25113467096539643</v>
      </c>
      <c r="D53" s="1">
        <f>+CORREL(B6:B49,D6:D49)</f>
        <v>0.15431234883490352</v>
      </c>
      <c r="E53" s="1">
        <f>+CORREL(B6:B49,E6:E49)</f>
        <v>0.40647920147395672</v>
      </c>
      <c r="F53" s="1">
        <f>+CORREL(B6:B49,F6:F49)</f>
        <v>-0.51858416157428733</v>
      </c>
      <c r="G53" s="1">
        <f>+CORREL(B6:B49,G6:G49)</f>
        <v>-0.65427651966123124</v>
      </c>
      <c r="H53" s="1">
        <f>+CORREL(B6:B49,H6:H49)</f>
        <v>-0.18273639526973287</v>
      </c>
      <c r="I53" s="1">
        <f>+CORREL(B6:B49,I6:I49)</f>
        <v>0.74863594958218183</v>
      </c>
      <c r="J53" s="1">
        <f>+CORREL(B6:B49,J6:J49)</f>
        <v>0.76666515115559641</v>
      </c>
      <c r="L53" s="1">
        <f>+CORREL(L6:L49,L6:L49)</f>
        <v>1</v>
      </c>
      <c r="M53" s="1">
        <f>+CORREL(L6:L49,M6:M49)</f>
        <v>-0.28546238449957739</v>
      </c>
      <c r="N53" s="1">
        <f>+CORREL(L6:L49,N6:N49)</f>
        <v>0.21805343395526902</v>
      </c>
      <c r="O53" s="1">
        <f>+CORREL(L6:L49,O6:O49)</f>
        <v>0.50811474865947448</v>
      </c>
      <c r="P53" s="1">
        <f>+CORREL(L6:L49,P6:P49)</f>
        <v>-0.53661489927211203</v>
      </c>
      <c r="Q53" s="1">
        <f>+CORREL(L6:L49,Q6:Q49)</f>
        <v>-0.5710066319962247</v>
      </c>
      <c r="R53" s="1">
        <f>+CORREL(L6:L49,R6:R49)</f>
        <v>-0.20823670691073184</v>
      </c>
      <c r="S53" s="1">
        <f>+CORREL(L6:L49,S6:S49)</f>
        <v>0.80584112205613978</v>
      </c>
      <c r="T53" s="1">
        <f>+CORREL(L6:L49,T6:T49)</f>
        <v>0.72970936904126948</v>
      </c>
    </row>
    <row r="54" spans="1:20" x14ac:dyDescent="0.45">
      <c r="A54" t="s">
        <v>24</v>
      </c>
      <c r="C54" s="1">
        <f>+CORREL(C6:C49,C6:C49)</f>
        <v>1.0000000000000002</v>
      </c>
      <c r="D54" s="1">
        <f>+CORREL(C6:C49,D6:D49)</f>
        <v>-0.20414938879454539</v>
      </c>
      <c r="E54" s="1">
        <f>+CORREL(C6:C49,E6:E49)</f>
        <v>-0.1495053139858851</v>
      </c>
      <c r="F54" s="1">
        <f>+CORREL(C6:C49,F6:F49)</f>
        <v>4.8299822419974343E-3</v>
      </c>
      <c r="G54" s="1">
        <f>+CORREL(C6:C49,G6:G49)</f>
        <v>6.5775021579361534E-2</v>
      </c>
      <c r="H54" s="1">
        <f>+CORREL(C6:C49,H6:H49)</f>
        <v>-0.17235104458469472</v>
      </c>
      <c r="I54" s="1">
        <f>+CORREL(C6:C49,I6:I49)</f>
        <v>-0.18433121304826405</v>
      </c>
      <c r="J54" s="1">
        <f>+CORREL(C6:C49,J6:J49)</f>
        <v>-5.9609510418504118E-2</v>
      </c>
      <c r="M54" s="1">
        <f>+CORREL(M6:M49,M6:M49)</f>
        <v>1</v>
      </c>
      <c r="N54" s="1">
        <f>+CORREL(M6:M49,N6:N49)</f>
        <v>-0.16278879808213789</v>
      </c>
      <c r="O54" s="1">
        <f>+CORREL(M6:M49,O6:O49)</f>
        <v>-0.10088461079103724</v>
      </c>
      <c r="P54" s="1">
        <f>+CORREL(M6:M49,P6:P49)</f>
        <v>-6.5541802079343736E-2</v>
      </c>
      <c r="Q54" s="1">
        <f>+CORREL(M6:M49,Q6:Q49)</f>
        <v>7.5642086988054524E-2</v>
      </c>
      <c r="R54" s="1">
        <f>+CORREL(M6:M49,R6:R49)</f>
        <v>-7.2795203066192332E-2</v>
      </c>
      <c r="S54" s="1">
        <f>+CORREL(M6:M49,S6:S49)</f>
        <v>-6.2028645393205101E-2</v>
      </c>
      <c r="T54" s="1">
        <f>+CORREL(M6:M49,T6:T49)</f>
        <v>-6.2540911855770556E-2</v>
      </c>
    </row>
    <row r="55" spans="1:20" x14ac:dyDescent="0.45">
      <c r="A55" t="s">
        <v>25</v>
      </c>
      <c r="D55" s="1">
        <f>+CORREL(D6:D49,D6:D49)</f>
        <v>1</v>
      </c>
      <c r="E55" s="1">
        <f>+CORREL(D6:D49,E6:E49)</f>
        <v>0.43973027115256319</v>
      </c>
      <c r="F55" s="1">
        <f>+CORREL(D6:D49,F6:F49)</f>
        <v>8.688901130472261E-2</v>
      </c>
      <c r="G55" s="1">
        <f>+CORREL(D6:D49,G6:G49)</f>
        <v>5.3981437937431556E-2</v>
      </c>
      <c r="H55" s="1">
        <f>+CORREL(D6:D49,H6:H49)</f>
        <v>0.32167043651507538</v>
      </c>
      <c r="I55" s="1">
        <f>+CORREL(D6:D49,I6:I49)</f>
        <v>0.22382588749520704</v>
      </c>
      <c r="J55" s="1">
        <f>+CORREL(D6:D49,J6:J49)</f>
        <v>7.6559266114522129E-2</v>
      </c>
      <c r="N55" s="1">
        <f>+CORREL(N6:N49,N6:N49)</f>
        <v>1</v>
      </c>
      <c r="O55" s="1">
        <f>+CORREL(N6:N49,O6:O49)</f>
        <v>0.43973027115256319</v>
      </c>
      <c r="P55" s="1">
        <f>+CORREL(N6:N49,P6:P49)</f>
        <v>0.14041984474892821</v>
      </c>
      <c r="Q55" s="1">
        <f>+CORREL(N6:N49,Q6:Q49)</f>
        <v>8.6676862693222927E-3</v>
      </c>
      <c r="R55" s="1">
        <f>+CORREL(N6:N49,R6:R49)</f>
        <v>0.30691123303696105</v>
      </c>
      <c r="S55" s="1">
        <f>+CORREL(N6:N49,S6:S49)</f>
        <v>0.26143893649227357</v>
      </c>
      <c r="T55" s="1">
        <f>+CORREL(N6:N49,T6:T49)</f>
        <v>7.6559266114522129E-2</v>
      </c>
    </row>
    <row r="56" spans="1:20" x14ac:dyDescent="0.45">
      <c r="A56" t="s">
        <v>26</v>
      </c>
      <c r="E56" s="1">
        <f>+CORREL(E6:E49,E6:E49)</f>
        <v>1</v>
      </c>
      <c r="F56" s="1">
        <f>+CORREL(E6:E49,F6:F49)</f>
        <v>-1.6926565841842982E-2</v>
      </c>
      <c r="G56" s="1">
        <f>+CORREL(E6:E49,G6:G49)</f>
        <v>-0.12833107243739747</v>
      </c>
      <c r="H56" s="1">
        <f>+CORREL(E6:E49,H6:H49)</f>
        <v>-0.17481496681956465</v>
      </c>
      <c r="I56" s="1">
        <f>+CORREL(E6:E49,I6:I49)</f>
        <v>0.39264908467077664</v>
      </c>
      <c r="J56" s="1">
        <f>+CORREL(E6:E49,J6:J49)</f>
        <v>0.36469840431289857</v>
      </c>
      <c r="O56" s="1">
        <f>+CORREL(O6:O49,O6:O49)</f>
        <v>1</v>
      </c>
      <c r="P56" s="1">
        <f>+CORREL(O6:O49,P6:P49)</f>
        <v>1.1387959798918216E-2</v>
      </c>
      <c r="Q56" s="1">
        <f>+CORREL(O6:O49,Q6:Q49)</f>
        <v>-0.15939661007110034</v>
      </c>
      <c r="R56" s="1">
        <f>+CORREL(O6:O49,R6:R49)</f>
        <v>-0.1779723417296771</v>
      </c>
      <c r="S56" s="1">
        <f>+CORREL(O6:O49,S6:S49)</f>
        <v>0.58244588743028869</v>
      </c>
      <c r="T56" s="1">
        <f>+CORREL(O6:O49,T6:T49)</f>
        <v>0.36469840431289857</v>
      </c>
    </row>
    <row r="57" spans="1:20" x14ac:dyDescent="0.45">
      <c r="A57" t="s">
        <v>27</v>
      </c>
      <c r="F57" s="1">
        <f>+CORREL(F6:F49,F6:F49)</f>
        <v>1.0000000000000002</v>
      </c>
      <c r="G57" s="1">
        <f>+CORREL(F6:F49,G6:G49)</f>
        <v>0.30356187507986987</v>
      </c>
      <c r="H57" s="1">
        <f>+CORREL(F6:F49,H6:H49)</f>
        <v>0.15492259489573643</v>
      </c>
      <c r="I57" s="1">
        <f>+CORREL(F6:F49,I6:I49)</f>
        <v>-0.33596401704462814</v>
      </c>
      <c r="J57" s="1">
        <f>+CORREL(F6:F49,J6:J49)</f>
        <v>-0.4793360858370474</v>
      </c>
      <c r="P57" s="1">
        <f>+CORREL(P6:P49,P6:P49)</f>
        <v>1</v>
      </c>
      <c r="Q57" s="1">
        <f>+CORREL(P6:P49,Q6:Q49)</f>
        <v>0.36622351372060652</v>
      </c>
      <c r="R57" s="1">
        <f>+CORREL(P6:P49,R6:R49)</f>
        <v>0.18956754406413809</v>
      </c>
      <c r="S57" s="1">
        <f>+CORREL(P6:P49,S6:S49)</f>
        <v>-0.38690554643766295</v>
      </c>
      <c r="T57" s="1">
        <f>+CORREL(P6:P49,T6:T49)</f>
        <v>-0.49126174198796374</v>
      </c>
    </row>
    <row r="58" spans="1:20" x14ac:dyDescent="0.45">
      <c r="A58" t="s">
        <v>28</v>
      </c>
      <c r="G58" s="1">
        <f>+CORREL(G6:G49,G6:G49)</f>
        <v>1.0000000000000002</v>
      </c>
      <c r="H58" s="1">
        <f>+CORREL(G6:G49,H6:H49)</f>
        <v>0.55790865736152184</v>
      </c>
      <c r="I58" s="1">
        <f>+CORREL(G6:G49,I6:I49)</f>
        <v>-0.66062442137441812</v>
      </c>
      <c r="J58" s="1">
        <f>+CORREL(G6:G49,J6:J49)</f>
        <v>-0.69842210933468651</v>
      </c>
      <c r="Q58" s="1">
        <f>+CORREL(Q6:Q49,Q6:Q49)</f>
        <v>1.0000000000000002</v>
      </c>
      <c r="R58" s="1">
        <f>+CORREL(Q6:Q49,R6:R49)</f>
        <v>0.5239351036028872</v>
      </c>
      <c r="S58" s="1">
        <f>+CORREL(Q6:Q49,S6:S49)</f>
        <v>-0.52043889303116597</v>
      </c>
      <c r="T58" s="1">
        <f>+CORREL(Q6:Q49,T6:T49)</f>
        <v>-0.69810862638446392</v>
      </c>
    </row>
    <row r="59" spans="1:20" x14ac:dyDescent="0.45">
      <c r="A59" t="s">
        <v>29</v>
      </c>
      <c r="H59" s="1">
        <f>+CORREL(H6:H49,H6:H49)</f>
        <v>1.0000000000000002</v>
      </c>
      <c r="I59" s="1">
        <f>+CORREL(H6:H49,I6:I49)</f>
        <v>-0.15075207696526841</v>
      </c>
      <c r="J59" s="1">
        <f>+CORREL(H6:H49,J6:J49)</f>
        <v>-0.37134707067832418</v>
      </c>
      <c r="R59" s="1">
        <f>+CORREL(R6:R49,R6:R49)</f>
        <v>1.0000000000000002</v>
      </c>
      <c r="S59" s="1">
        <f>+CORREL(R6:R49,S6:S49)</f>
        <v>-0.15084208659428572</v>
      </c>
      <c r="T59" s="1">
        <f>+CORREL(R6:R49,T6:T49)</f>
        <v>-0.37945756498660588</v>
      </c>
    </row>
    <row r="60" spans="1:20" x14ac:dyDescent="0.45">
      <c r="A60" t="s">
        <v>30</v>
      </c>
      <c r="I60" s="1">
        <f>+CORREL(I6:I49,I6:I49)</f>
        <v>1.0000000000000002</v>
      </c>
      <c r="J60" s="1">
        <f>+CORREL(I6:I49,J6:J49)</f>
        <v>0.70165908600649363</v>
      </c>
      <c r="S60" s="1">
        <f>+CORREL(S6:S49,S6:S49)</f>
        <v>1</v>
      </c>
      <c r="T60" s="1">
        <f>+CORREL(S6:S49,T6:T49)</f>
        <v>0.70618389372582602</v>
      </c>
    </row>
    <row r="61" spans="1:20" x14ac:dyDescent="0.45">
      <c r="A61" t="s">
        <v>14</v>
      </c>
    </row>
  </sheetData>
  <sortState ref="V4:W47">
    <sortCondition ref="W4:W47"/>
  </sortState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MADDA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戒能一成</dc:creator>
  <cp:lastModifiedBy>戒能一成</cp:lastModifiedBy>
  <dcterms:created xsi:type="dcterms:W3CDTF">2017-10-01T06:08:13Z</dcterms:created>
  <dcterms:modified xsi:type="dcterms:W3CDTF">2017-12-19T01:06:54Z</dcterms:modified>
</cp:coreProperties>
</file>