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075" windowHeight="11310" activeTab="0"/>
  </bookViews>
  <sheets>
    <sheet name="付表5-3 定員統計原数値（確認版）" sheetId="1" r:id="rId1"/>
  </sheets>
  <definedNames/>
  <calcPr fullCalcOnLoad="1"/>
</workbook>
</file>

<file path=xl/sharedStrings.xml><?xml version="1.0" encoding="utf-8"?>
<sst xmlns="http://schemas.openxmlformats.org/spreadsheetml/2006/main" count="93" uniqueCount="70">
  <si>
    <t>貿易振興局</t>
  </si>
  <si>
    <t>貿易局</t>
  </si>
  <si>
    <t>貿易経済協力局</t>
  </si>
  <si>
    <t>経済産業政策局</t>
  </si>
  <si>
    <t>企業局</t>
  </si>
  <si>
    <t>産業政策局</t>
  </si>
  <si>
    <t>地域経済産業グループ</t>
  </si>
  <si>
    <t>工業技術院</t>
  </si>
  <si>
    <t>立地公害局</t>
  </si>
  <si>
    <t>産業技術環境局</t>
  </si>
  <si>
    <t>鉱山局</t>
  </si>
  <si>
    <t>鉱山保安監督部</t>
  </si>
  <si>
    <t>商務情報政策局</t>
  </si>
  <si>
    <t>重工業局</t>
  </si>
  <si>
    <t>商務流通グループ</t>
  </si>
  <si>
    <t>軽工業局</t>
  </si>
  <si>
    <t>化学工業局</t>
  </si>
  <si>
    <t>機械情報産業局</t>
  </si>
  <si>
    <t>繊維局</t>
  </si>
  <si>
    <t>繊維雑貨局</t>
  </si>
  <si>
    <t>基礎産業局</t>
  </si>
  <si>
    <t>製造産業局</t>
  </si>
  <si>
    <t>生活産業局</t>
  </si>
  <si>
    <t>石炭局</t>
  </si>
  <si>
    <t>資源エネルギー庁</t>
  </si>
  <si>
    <t>鉱山保安局</t>
  </si>
  <si>
    <t>公益事業局</t>
  </si>
  <si>
    <t>特許庁＃</t>
  </si>
  <si>
    <t>特許庁</t>
  </si>
  <si>
    <t>中小企業庁</t>
  </si>
  <si>
    <t>（地方）通商産業局</t>
  </si>
  <si>
    <t>（地方）経済産業局</t>
  </si>
  <si>
    <t>産業技術総合研究所</t>
  </si>
  <si>
    <t>総計</t>
  </si>
  <si>
    <t>1952</t>
  </si>
  <si>
    <t>1966</t>
  </si>
  <si>
    <r>
      <t>1973</t>
    </r>
    <r>
      <rPr>
        <sz val="10"/>
        <rFont val="ＭＳ Ｐゴシック"/>
        <family val="3"/>
      </rPr>
      <t>年</t>
    </r>
    <r>
      <rPr>
        <sz val="10"/>
        <rFont val="Century"/>
        <family val="1"/>
      </rPr>
      <t>7</t>
    </r>
    <r>
      <rPr>
        <sz val="10"/>
        <rFont val="ＭＳ Ｐゴシック"/>
        <family val="3"/>
      </rPr>
      <t>月</t>
    </r>
  </si>
  <si>
    <r>
      <t>2000</t>
    </r>
    <r>
      <rPr>
        <sz val="10"/>
        <rFont val="ＭＳ Ｐゴシック"/>
        <family val="3"/>
      </rPr>
      <t>年</t>
    </r>
    <r>
      <rPr>
        <sz val="10"/>
        <rFont val="Century"/>
        <family val="1"/>
      </rPr>
      <t>12</t>
    </r>
    <r>
      <rPr>
        <sz val="10"/>
        <rFont val="ＭＳ Ｐゴシック"/>
        <family val="3"/>
      </rPr>
      <t>月</t>
    </r>
  </si>
  <si>
    <t>大臣官房</t>
  </si>
  <si>
    <t>通商局</t>
  </si>
  <si>
    <t>通商政策局</t>
  </si>
  <si>
    <t>通商政策局</t>
  </si>
  <si>
    <t>（出典）</t>
  </si>
  <si>
    <t>『通商産業省年報』ならびに『経済産業省年報』各年による。</t>
  </si>
  <si>
    <t>（注記）</t>
  </si>
  <si>
    <t>付表5-3</t>
  </si>
  <si>
    <t>工業技術院を除く本省付属機関（注1）</t>
  </si>
  <si>
    <t>（注１）工業品検査所、繊維製品検査所、計量教習所の合計</t>
  </si>
  <si>
    <t>(注2）臨時石炭対策本部、工業品検査所、繊維製品検査所、計量教習所の合計</t>
  </si>
  <si>
    <t>(注3）工業品検査所、繊維製品検査所、計量教習所、通商産業研修所の合計</t>
  </si>
  <si>
    <t>通商産業研修所を通商産業研究所に改組。</t>
  </si>
  <si>
    <t>通商産業検査所を製品評価技術センターに改称。</t>
  </si>
  <si>
    <t>(注４）経済産業研究所、計量教習所、製品評価技術センター</t>
  </si>
  <si>
    <t>1.産業技術総合研究所は2001年度に独法化した（同年度の定員数3，237名）。</t>
  </si>
  <si>
    <t>2.産業技術総合研究所、経済産業研究所、製品評価技術センター（製品評価基盤機構）は2001年にいずれも独立行政法人化されたため、2001年以降の本省付属機関は、経済産業研修所のみの数値。</t>
  </si>
  <si>
    <t>工業品検査所と繊維製品検査所が通商産業検査所に統合。</t>
  </si>
  <si>
    <t>注記2.参照</t>
  </si>
  <si>
    <t>3.2000年に貿易経済協力局に含まれていた貿易保険業務、特許庁に含まれていた工業所有権総合情報館は、2001年には独立行政法人日本貿易保険と独立行政法人工業所有権総合情報館となっていずれも定員外となった。</t>
  </si>
  <si>
    <r>
      <t>経済産業省（通</t>
    </r>
    <r>
      <rPr>
        <sz val="11"/>
        <rFont val="ＭＳ Ｐゴシック"/>
        <family val="3"/>
      </rPr>
      <t>商産業省）定員統計原数値</t>
    </r>
  </si>
  <si>
    <r>
      <rPr>
        <sz val="10"/>
        <rFont val="ＭＳ Ｐゴシック"/>
        <family val="3"/>
      </rPr>
      <t>注１＋臨時石炭対策本部</t>
    </r>
  </si>
  <si>
    <r>
      <rPr>
        <sz val="10"/>
        <rFont val="ＭＳ Ｐゴシック"/>
        <family val="3"/>
      </rPr>
      <t>〃</t>
    </r>
  </si>
  <si>
    <r>
      <t xml:space="preserve">鉱山局
</t>
    </r>
    <r>
      <rPr>
        <sz val="9"/>
        <rFont val="ＭＳ Ｐゴシック"/>
        <family val="3"/>
      </rPr>
      <t>→1968年度より鉱山石炭局</t>
    </r>
  </si>
  <si>
    <r>
      <t xml:space="preserve">石炭局
</t>
    </r>
    <r>
      <rPr>
        <sz val="9"/>
        <rFont val="ＭＳ Ｐゴシック"/>
        <family val="3"/>
      </rPr>
      <t>→1968年度より鉱山石炭局へ</t>
    </r>
  </si>
  <si>
    <r>
      <t xml:space="preserve">鉱山保安局
</t>
    </r>
    <r>
      <rPr>
        <sz val="9"/>
        <rFont val="ＭＳ Ｐゴシック"/>
        <family val="3"/>
      </rPr>
      <t>→1970年度より公害保安局</t>
    </r>
  </si>
  <si>
    <r>
      <t>工業技術院を除く本省付属機関</t>
    </r>
    <r>
      <rPr>
        <sz val="8"/>
        <rFont val="ＭＳ Ｐゴシック"/>
        <family val="3"/>
      </rPr>
      <t>（注２）</t>
    </r>
  </si>
  <si>
    <r>
      <rPr>
        <sz val="10"/>
        <rFont val="ＭＳ Ｐゴシック"/>
        <family val="3"/>
      </rPr>
      <t>通商産業研修所が加わる。</t>
    </r>
  </si>
  <si>
    <r>
      <t>工業技術院を除く本省付属機関</t>
    </r>
    <r>
      <rPr>
        <sz val="8"/>
        <rFont val="ＭＳ Ｐゴシック"/>
        <family val="3"/>
      </rPr>
      <t>（注３）</t>
    </r>
  </si>
  <si>
    <r>
      <t xml:space="preserve">原子力安全・保安院
</t>
    </r>
    <r>
      <rPr>
        <sz val="9"/>
        <rFont val="ＭＳ Ｐゴシック"/>
        <family val="3"/>
      </rPr>
      <t>（資源エネルギー庁の付属機関）</t>
    </r>
  </si>
  <si>
    <t>資源エネルギー庁
（内部部局）</t>
  </si>
  <si>
    <r>
      <t xml:space="preserve">産業技術総合研究所と経済産業局を除く本省付属機関
</t>
    </r>
    <r>
      <rPr>
        <sz val="8"/>
        <rFont val="ＭＳ Ｐゴシック"/>
        <family val="3"/>
      </rPr>
      <t>（注４）</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</si>
</sst>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0;[Red]&quot;¥&quot;\-#,##0.0"/>
    <numFmt numFmtId="178" formatCode="0.0_);[Red]\(0.0\)"/>
    <numFmt numFmtId="179" formatCode="0.00_);[Red]\(0.00\)"/>
    <numFmt numFmtId="180" formatCode="0.000_);[Red]\(0.000\)"/>
    <numFmt numFmtId="181" formatCode="#,##0.0;[Red]\-#,##0.0"/>
    <numFmt numFmtId="182" formatCode="#,##0.000;[Red]\-#,##0.000"/>
    <numFmt numFmtId="183" formatCode="#,##0.000_ ;[Red]\-#,##0.000\ "/>
    <numFmt numFmtId="184" formatCode="0_ ;[Red]\-0\ "/>
    <numFmt numFmtId="185" formatCode="0.000_ ;[Red]\-0.000\ "/>
    <numFmt numFmtId="186" formatCode="#,##0_ "/>
    <numFmt numFmtId="187" formatCode="#,##0_);[Red]\(#,##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m&quot;月&quot;;@"/>
  </numFmts>
  <fonts count="46">
    <font>
      <sz val="11"/>
      <name val="ＭＳ Ｐゴシック"/>
      <family val="3"/>
    </font>
    <font>
      <sz val="6"/>
      <name val="ＭＳ Ｐゴシック"/>
      <family val="3"/>
    </font>
    <font>
      <sz val="9"/>
      <name val="ＭＳ Ｐゴシック"/>
      <family val="3"/>
    </font>
    <font>
      <sz val="10"/>
      <name val="ＭＳ Ｐゴシック"/>
      <family val="3"/>
    </font>
    <font>
      <sz val="10"/>
      <name val="Century"/>
      <family val="1"/>
    </font>
    <font>
      <sz val="10"/>
      <name val="ＭＳ Ｐ明朝"/>
      <family val="1"/>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79">
    <xf numFmtId="0" fontId="0" fillId="0" borderId="0" xfId="0" applyAlignment="1">
      <alignment vertical="center"/>
    </xf>
    <xf numFmtId="38" fontId="4" fillId="0" borderId="0" xfId="49" applyFont="1" applyFill="1" applyBorder="1" applyAlignment="1">
      <alignment horizontal="right" vertical="center"/>
    </xf>
    <xf numFmtId="38" fontId="4" fillId="0" borderId="0" xfId="49" applyFont="1" applyFill="1" applyBorder="1" applyAlignment="1">
      <alignment horizontal="center" vertical="center"/>
    </xf>
    <xf numFmtId="0" fontId="0" fillId="0" borderId="0" xfId="0" applyFill="1" applyAlignment="1">
      <alignment horizontal="right" vertical="center"/>
    </xf>
    <xf numFmtId="187" fontId="4" fillId="0" borderId="0" xfId="49" applyNumberFormat="1" applyFont="1" applyFill="1" applyBorder="1" applyAlignment="1">
      <alignment horizontal="right" vertical="center"/>
    </xf>
    <xf numFmtId="176" fontId="4" fillId="0" borderId="10" xfId="49" applyNumberFormat="1" applyFont="1" applyFill="1" applyBorder="1" applyAlignment="1">
      <alignment horizontal="right" vertical="center"/>
    </xf>
    <xf numFmtId="187" fontId="4" fillId="0" borderId="11" xfId="49" applyNumberFormat="1" applyFont="1" applyFill="1" applyBorder="1" applyAlignment="1">
      <alignment horizontal="right" vertical="center"/>
    </xf>
    <xf numFmtId="187" fontId="4" fillId="0" borderId="10" xfId="49" applyNumberFormat="1" applyFont="1" applyFill="1" applyBorder="1" applyAlignment="1">
      <alignment horizontal="right" vertical="center"/>
    </xf>
    <xf numFmtId="187" fontId="0" fillId="0" borderId="0" xfId="0" applyNumberFormat="1" applyFill="1" applyAlignment="1">
      <alignment horizontal="right" vertical="center"/>
    </xf>
    <xf numFmtId="0" fontId="0" fillId="0" borderId="0" xfId="0" applyFill="1" applyAlignment="1">
      <alignment vertical="center"/>
    </xf>
    <xf numFmtId="0" fontId="3" fillId="0" borderId="0" xfId="0" applyFont="1" applyFill="1" applyAlignment="1">
      <alignment horizontal="center" vertical="center"/>
    </xf>
    <xf numFmtId="187" fontId="4" fillId="0" borderId="0" xfId="49" applyNumberFormat="1" applyFont="1" applyFill="1" applyAlignment="1">
      <alignment horizontal="right" vertical="center"/>
    </xf>
    <xf numFmtId="176" fontId="3" fillId="0" borderId="11" xfId="0" applyNumberFormat="1" applyFont="1" applyFill="1" applyBorder="1" applyAlignment="1">
      <alignment horizontal="right" vertical="center"/>
    </xf>
    <xf numFmtId="187" fontId="3" fillId="0" borderId="11" xfId="0" applyNumberFormat="1" applyFont="1" applyFill="1" applyBorder="1" applyAlignment="1">
      <alignment horizontal="right" vertical="center"/>
    </xf>
    <xf numFmtId="38" fontId="4" fillId="0" borderId="0" xfId="49" applyFont="1" applyFill="1" applyAlignment="1">
      <alignment horizontal="center" vertical="center"/>
    </xf>
    <xf numFmtId="176" fontId="4" fillId="0" borderId="11" xfId="49" applyNumberFormat="1" applyFont="1" applyFill="1" applyBorder="1" applyAlignment="1">
      <alignment horizontal="right" vertical="center"/>
    </xf>
    <xf numFmtId="0" fontId="0" fillId="0" borderId="0" xfId="0" applyFill="1" applyAlignment="1">
      <alignment horizontal="center" vertical="center"/>
    </xf>
    <xf numFmtId="0" fontId="0" fillId="0" borderId="0" xfId="0" applyFill="1" applyBorder="1" applyAlignment="1">
      <alignment horizontal="center" vertical="center"/>
    </xf>
    <xf numFmtId="176" fontId="4" fillId="0" borderId="0" xfId="49" applyNumberFormat="1" applyFont="1" applyFill="1" applyAlignment="1" quotePrefix="1">
      <alignment horizontal="right" vertical="center"/>
    </xf>
    <xf numFmtId="176" fontId="4" fillId="0" borderId="0" xfId="49" applyNumberFormat="1" applyFont="1" applyFill="1" applyAlignment="1">
      <alignment horizontal="right" vertical="center"/>
    </xf>
    <xf numFmtId="38" fontId="3" fillId="0" borderId="0" xfId="49" applyFont="1" applyFill="1" applyBorder="1" applyAlignment="1">
      <alignment horizontal="left" vertical="center"/>
    </xf>
    <xf numFmtId="187" fontId="4" fillId="0" borderId="0" xfId="0" applyNumberFormat="1" applyFont="1" applyFill="1" applyAlignment="1">
      <alignment horizontal="right" vertical="center"/>
    </xf>
    <xf numFmtId="187" fontId="4" fillId="0" borderId="11" xfId="0" applyNumberFormat="1" applyFont="1" applyFill="1" applyBorder="1" applyAlignment="1">
      <alignment horizontal="right" vertical="center"/>
    </xf>
    <xf numFmtId="187" fontId="4" fillId="0" borderId="12" xfId="0" applyNumberFormat="1" applyFont="1" applyFill="1" applyBorder="1" applyAlignment="1">
      <alignment horizontal="right" vertical="center"/>
    </xf>
    <xf numFmtId="187" fontId="4" fillId="0" borderId="10" xfId="0" applyNumberFormat="1" applyFont="1" applyFill="1" applyBorder="1" applyAlignment="1">
      <alignment horizontal="right" vertical="center"/>
    </xf>
    <xf numFmtId="38" fontId="4" fillId="0" borderId="0" xfId="49" applyFont="1" applyFill="1" applyBorder="1" applyAlignment="1">
      <alignment horizontal="left" vertical="center"/>
    </xf>
    <xf numFmtId="176" fontId="4" fillId="0" borderId="0" xfId="0" applyNumberFormat="1" applyFont="1" applyFill="1" applyAlignment="1">
      <alignment horizontal="right" vertical="center"/>
    </xf>
    <xf numFmtId="187" fontId="4" fillId="0" borderId="0" xfId="0" applyNumberFormat="1" applyFont="1" applyFill="1" applyBorder="1" applyAlignment="1">
      <alignment horizontal="right" vertical="center"/>
    </xf>
    <xf numFmtId="38" fontId="45" fillId="0" borderId="0" xfId="49" applyFont="1" applyFill="1" applyBorder="1" applyAlignment="1">
      <alignment horizontal="center" vertical="center"/>
    </xf>
    <xf numFmtId="187" fontId="4" fillId="0" borderId="11" xfId="49" applyNumberFormat="1" applyFont="1" applyFill="1" applyBorder="1" applyAlignment="1" applyProtection="1">
      <alignment horizontal="right" vertical="center"/>
      <protection locked="0"/>
    </xf>
    <xf numFmtId="0" fontId="4" fillId="0" borderId="0" xfId="0" applyFont="1" applyFill="1" applyAlignment="1">
      <alignment horizontal="center" vertical="center"/>
    </xf>
    <xf numFmtId="187" fontId="4" fillId="0" borderId="0" xfId="0" applyNumberFormat="1" applyFont="1" applyFill="1" applyBorder="1" applyAlignment="1" applyProtection="1">
      <alignment horizontal="right" vertical="center"/>
      <protection locked="0"/>
    </xf>
    <xf numFmtId="0" fontId="4" fillId="0" borderId="0" xfId="0" applyFont="1" applyFill="1" applyAlignment="1">
      <alignment vertical="center"/>
    </xf>
    <xf numFmtId="187" fontId="4" fillId="0" borderId="0" xfId="0" applyNumberFormat="1" applyFont="1" applyFill="1" applyAlignment="1">
      <alignmen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6" fontId="3" fillId="0" borderId="13" xfId="0" applyNumberFormat="1" applyFont="1" applyFill="1" applyBorder="1" applyAlignment="1" quotePrefix="1">
      <alignment horizontal="center" vertical="center"/>
    </xf>
    <xf numFmtId="187" fontId="3" fillId="0" borderId="13" xfId="0" applyNumberFormat="1" applyFont="1" applyFill="1" applyBorder="1" applyAlignment="1">
      <alignment horizontal="center" vertical="center"/>
    </xf>
    <xf numFmtId="187" fontId="8" fillId="0" borderId="13" xfId="0" applyNumberFormat="1" applyFont="1" applyFill="1" applyBorder="1" applyAlignment="1">
      <alignment horizontal="center" vertical="center"/>
    </xf>
    <xf numFmtId="187" fontId="3" fillId="0" borderId="13" xfId="0" applyNumberFormat="1" applyFont="1" applyFill="1" applyBorder="1" applyAlignment="1" applyProtection="1">
      <alignment horizontal="center" vertical="center" wrapText="1"/>
      <protection locked="0"/>
    </xf>
    <xf numFmtId="187" fontId="5" fillId="0" borderId="13" xfId="49" applyNumberFormat="1" applyFont="1" applyFill="1" applyBorder="1" applyAlignment="1">
      <alignment horizontal="center" vertical="center"/>
    </xf>
    <xf numFmtId="176" fontId="3" fillId="0" borderId="14" xfId="0" applyNumberFormat="1" applyFont="1" applyFill="1" applyBorder="1" applyAlignment="1" quotePrefix="1">
      <alignment horizontal="center" vertical="center"/>
    </xf>
    <xf numFmtId="187" fontId="3" fillId="0" borderId="14" xfId="0" applyNumberFormat="1" applyFont="1" applyFill="1" applyBorder="1" applyAlignment="1">
      <alignment horizontal="center" vertical="center"/>
    </xf>
    <xf numFmtId="187" fontId="8" fillId="0" borderId="14" xfId="0" applyNumberFormat="1" applyFont="1" applyFill="1" applyBorder="1" applyAlignment="1">
      <alignment horizontal="center" vertical="center"/>
    </xf>
    <xf numFmtId="187" fontId="3" fillId="0" borderId="14" xfId="0" applyNumberFormat="1" applyFont="1" applyFill="1" applyBorder="1" applyAlignment="1">
      <alignment horizontal="center" vertical="center" wrapText="1"/>
    </xf>
    <xf numFmtId="187" fontId="3" fillId="0" borderId="14" xfId="0" applyNumberFormat="1" applyFont="1" applyFill="1" applyBorder="1" applyAlignment="1" applyProtection="1">
      <alignment horizontal="center" vertical="center" wrapText="1"/>
      <protection locked="0"/>
    </xf>
    <xf numFmtId="187" fontId="5" fillId="0" borderId="14" xfId="49" applyNumberFormat="1" applyFont="1" applyFill="1" applyBorder="1" applyAlignment="1">
      <alignment horizontal="center" vertical="center"/>
    </xf>
    <xf numFmtId="176" fontId="4" fillId="0" borderId="14" xfId="49" applyNumberFormat="1" applyFont="1" applyFill="1" applyBorder="1" applyAlignment="1" quotePrefix="1">
      <alignment horizontal="center" vertical="center"/>
    </xf>
    <xf numFmtId="187" fontId="3" fillId="0" borderId="14" xfId="49" applyNumberFormat="1" applyFont="1" applyFill="1" applyBorder="1" applyAlignment="1">
      <alignment horizontal="center" vertical="center"/>
    </xf>
    <xf numFmtId="187" fontId="4" fillId="0" borderId="14" xfId="49" applyNumberFormat="1" applyFont="1" applyFill="1" applyBorder="1" applyAlignment="1">
      <alignment horizontal="center" vertical="center"/>
    </xf>
    <xf numFmtId="187" fontId="3" fillId="0" borderId="14" xfId="49" applyNumberFormat="1" applyFont="1" applyFill="1" applyBorder="1" applyAlignment="1" applyProtection="1">
      <alignment horizontal="center" vertical="center" wrapText="1"/>
      <protection locked="0"/>
    </xf>
    <xf numFmtId="187" fontId="4" fillId="0" borderId="14" xfId="49" applyNumberFormat="1" applyFont="1" applyFill="1" applyBorder="1" applyAlignment="1" applyProtection="1">
      <alignment horizontal="center" vertical="center" wrapText="1"/>
      <protection locked="0"/>
    </xf>
    <xf numFmtId="187" fontId="5" fillId="0" borderId="14" xfId="49" applyNumberFormat="1" applyFont="1" applyFill="1" applyBorder="1" applyAlignment="1" applyProtection="1">
      <alignment horizontal="center" vertical="center" wrapText="1"/>
      <protection locked="0"/>
    </xf>
    <xf numFmtId="187" fontId="2" fillId="0" borderId="14" xfId="49" applyNumberFormat="1" applyFont="1" applyFill="1" applyBorder="1" applyAlignment="1" applyProtection="1">
      <alignment horizontal="center" vertical="center" wrapText="1"/>
      <protection locked="0"/>
    </xf>
    <xf numFmtId="187" fontId="5" fillId="0" borderId="0" xfId="0" applyNumberFormat="1" applyFont="1" applyFill="1" applyAlignment="1">
      <alignment horizontal="center" vertical="center"/>
    </xf>
    <xf numFmtId="187" fontId="4" fillId="0" borderId="14" xfId="0" applyNumberFormat="1"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0" xfId="0" applyFont="1" applyFill="1" applyAlignment="1">
      <alignment horizontal="right" vertical="center"/>
    </xf>
    <xf numFmtId="187" fontId="0" fillId="0" borderId="0" xfId="0" applyNumberFormat="1" applyFont="1" applyFill="1" applyAlignment="1">
      <alignment horizontal="left" vertical="center"/>
    </xf>
    <xf numFmtId="187" fontId="0" fillId="0" borderId="0" xfId="0" applyNumberFormat="1" applyFont="1" applyFill="1" applyAlignment="1">
      <alignment horizontal="right" vertical="center"/>
    </xf>
    <xf numFmtId="0" fontId="0" fillId="0" borderId="12" xfId="0" applyFont="1" applyFill="1" applyBorder="1" applyAlignment="1">
      <alignment horizontal="right" vertical="center"/>
    </xf>
    <xf numFmtId="187" fontId="0" fillId="0" borderId="12" xfId="0" applyNumberFormat="1" applyFont="1" applyFill="1" applyBorder="1" applyAlignment="1">
      <alignment horizontal="right" vertical="center"/>
    </xf>
    <xf numFmtId="0" fontId="0" fillId="0" borderId="0" xfId="0" applyFont="1" applyFill="1" applyAlignment="1">
      <alignment horizontal="center" vertical="center"/>
    </xf>
    <xf numFmtId="187" fontId="2" fillId="0" borderId="13" xfId="0" applyNumberFormat="1"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187" fontId="2" fillId="0" borderId="0" xfId="0" applyNumberFormat="1" applyFont="1" applyFill="1" applyBorder="1" applyAlignment="1" applyProtection="1">
      <alignment horizontal="center" vertical="center" wrapText="1"/>
      <protection locked="0"/>
    </xf>
    <xf numFmtId="0" fontId="4"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38" fontId="9" fillId="0" borderId="0" xfId="49" applyFont="1" applyFill="1" applyBorder="1" applyAlignment="1">
      <alignment horizontal="left" vertical="center"/>
    </xf>
    <xf numFmtId="38" fontId="5" fillId="0" borderId="0" xfId="49" applyFont="1" applyFill="1" applyBorder="1" applyAlignment="1">
      <alignment horizontal="center" vertical="center"/>
    </xf>
    <xf numFmtId="187" fontId="2" fillId="0" borderId="10" xfId="0" applyNumberFormat="1" applyFont="1" applyFill="1" applyBorder="1" applyAlignment="1" applyProtection="1">
      <alignment horizontal="center" vertical="center" wrapText="1"/>
      <protection locked="0"/>
    </xf>
    <xf numFmtId="0" fontId="8" fillId="0" borderId="0" xfId="0" applyFont="1" applyFill="1" applyAlignment="1">
      <alignment vertical="center"/>
    </xf>
    <xf numFmtId="187" fontId="0" fillId="0" borderId="10" xfId="0" applyNumberFormat="1" applyFont="1" applyFill="1" applyBorder="1" applyAlignment="1">
      <alignment horizontal="right" vertical="center"/>
    </xf>
    <xf numFmtId="187" fontId="0" fillId="0" borderId="0" xfId="0" applyNumberFormat="1" applyFont="1" applyFill="1" applyBorder="1" applyAlignment="1">
      <alignment horizontal="right" vertical="center"/>
    </xf>
    <xf numFmtId="0" fontId="5" fillId="0" borderId="0" xfId="0" applyFont="1" applyFill="1" applyAlignment="1">
      <alignment vertical="center"/>
    </xf>
    <xf numFmtId="187" fontId="3" fillId="0" borderId="0" xfId="0" applyNumberFormat="1"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F74"/>
  <sheetViews>
    <sheetView tabSelected="1" zoomScalePageLayoutView="0" workbookViewId="0" topLeftCell="A1">
      <selection activeCell="B17" sqref="B17"/>
    </sheetView>
  </sheetViews>
  <sheetFormatPr defaultColWidth="9.00390625" defaultRowHeight="13.5"/>
  <cols>
    <col min="1" max="3" width="9.00390625" style="9" customWidth="1"/>
    <col min="4" max="4" width="9.00390625" style="3" customWidth="1"/>
    <col min="5" max="6" width="9.00390625" style="8" customWidth="1"/>
    <col min="7" max="7" width="9.25390625" style="8" customWidth="1"/>
    <col min="8" max="10" width="9.00390625" style="8" customWidth="1"/>
    <col min="11" max="11" width="10.125" style="8" customWidth="1"/>
    <col min="12" max="21" width="9.00390625" style="8" customWidth="1"/>
    <col min="22" max="22" width="10.25390625" style="8" customWidth="1"/>
    <col min="23" max="23" width="9.00390625" style="21" customWidth="1"/>
    <col min="24" max="16384" width="9.00390625" style="9" customWidth="1"/>
  </cols>
  <sheetData>
    <row r="2" spans="1:28" ht="13.5">
      <c r="A2" s="58"/>
      <c r="B2" s="58"/>
      <c r="C2" s="58"/>
      <c r="D2" s="59" t="s">
        <v>45</v>
      </c>
      <c r="E2" s="60" t="s">
        <v>58</v>
      </c>
      <c r="F2" s="61"/>
      <c r="G2" s="61"/>
      <c r="H2" s="61"/>
      <c r="I2" s="61"/>
      <c r="J2" s="61"/>
      <c r="K2" s="61"/>
      <c r="L2" s="61"/>
      <c r="M2" s="61"/>
      <c r="N2" s="61"/>
      <c r="O2" s="61"/>
      <c r="P2" s="61"/>
      <c r="Q2" s="61"/>
      <c r="R2" s="61"/>
      <c r="S2" s="61"/>
      <c r="T2" s="61"/>
      <c r="U2" s="61"/>
      <c r="V2" s="61"/>
      <c r="X2" s="58"/>
      <c r="Y2" s="58"/>
      <c r="Z2" s="58"/>
      <c r="AA2" s="58"/>
      <c r="AB2" s="58"/>
    </row>
    <row r="3" spans="1:28" ht="13.5">
      <c r="A3" s="58"/>
      <c r="B3" s="58"/>
      <c r="C3" s="58"/>
      <c r="D3" s="59"/>
      <c r="E3" s="61"/>
      <c r="F3" s="61"/>
      <c r="G3" s="61"/>
      <c r="H3" s="61"/>
      <c r="I3" s="61"/>
      <c r="J3" s="61"/>
      <c r="K3" s="61"/>
      <c r="L3" s="61"/>
      <c r="M3" s="61"/>
      <c r="N3" s="61"/>
      <c r="O3" s="61"/>
      <c r="P3" s="61"/>
      <c r="Q3" s="61"/>
      <c r="R3" s="61"/>
      <c r="S3" s="61"/>
      <c r="T3" s="61"/>
      <c r="U3" s="61"/>
      <c r="V3" s="61"/>
      <c r="X3" s="58"/>
      <c r="Y3" s="58"/>
      <c r="Z3" s="58"/>
      <c r="AA3" s="58"/>
      <c r="AB3" s="58"/>
    </row>
    <row r="4" spans="1:28" ht="14.25" thickBot="1">
      <c r="A4" s="58"/>
      <c r="B4" s="58"/>
      <c r="C4" s="58"/>
      <c r="D4" s="62"/>
      <c r="E4" s="63"/>
      <c r="F4" s="63"/>
      <c r="G4" s="63"/>
      <c r="H4" s="63"/>
      <c r="I4" s="63"/>
      <c r="J4" s="63"/>
      <c r="K4" s="63"/>
      <c r="L4" s="63"/>
      <c r="M4" s="63"/>
      <c r="N4" s="63"/>
      <c r="O4" s="63"/>
      <c r="P4" s="63"/>
      <c r="Q4" s="63"/>
      <c r="R4" s="63"/>
      <c r="S4" s="63"/>
      <c r="T4" s="63"/>
      <c r="U4" s="63"/>
      <c r="V4" s="63"/>
      <c r="W4" s="23"/>
      <c r="X4" s="58"/>
      <c r="Y4" s="58"/>
      <c r="Z4" s="58"/>
      <c r="AA4" s="58"/>
      <c r="AB4" s="58"/>
    </row>
    <row r="5" spans="1:28" s="16" customFormat="1" ht="52.5">
      <c r="A5" s="64"/>
      <c r="B5" s="64"/>
      <c r="C5" s="64"/>
      <c r="D5" s="38" t="s">
        <v>34</v>
      </c>
      <c r="E5" s="39" t="s">
        <v>38</v>
      </c>
      <c r="F5" s="39" t="s">
        <v>39</v>
      </c>
      <c r="G5" s="39" t="s">
        <v>0</v>
      </c>
      <c r="H5" s="39"/>
      <c r="I5" s="39" t="s">
        <v>4</v>
      </c>
      <c r="J5" s="39" t="s">
        <v>7</v>
      </c>
      <c r="K5" s="40" t="s">
        <v>11</v>
      </c>
      <c r="L5" s="39" t="s">
        <v>13</v>
      </c>
      <c r="M5" s="39" t="s">
        <v>15</v>
      </c>
      <c r="N5" s="39" t="s">
        <v>18</v>
      </c>
      <c r="O5" s="39" t="s">
        <v>10</v>
      </c>
      <c r="P5" s="39" t="s">
        <v>23</v>
      </c>
      <c r="Q5" s="39" t="s">
        <v>25</v>
      </c>
      <c r="R5" s="39" t="s">
        <v>26</v>
      </c>
      <c r="S5" s="39" t="s">
        <v>28</v>
      </c>
      <c r="T5" s="39" t="s">
        <v>29</v>
      </c>
      <c r="U5" s="41" t="s">
        <v>30</v>
      </c>
      <c r="V5" s="65" t="s">
        <v>46</v>
      </c>
      <c r="W5" s="42" t="s">
        <v>33</v>
      </c>
      <c r="X5" s="64"/>
      <c r="Y5" s="66" t="s">
        <v>47</v>
      </c>
      <c r="Z5" s="64"/>
      <c r="AA5" s="64"/>
      <c r="AB5" s="64"/>
    </row>
    <row r="6" spans="4:24" s="32" customFormat="1" ht="12.75">
      <c r="D6" s="26">
        <v>1952</v>
      </c>
      <c r="E6" s="27">
        <v>1200</v>
      </c>
      <c r="F6" s="27">
        <v>482</v>
      </c>
      <c r="G6" s="27"/>
      <c r="H6" s="27"/>
      <c r="I6" s="27">
        <v>282</v>
      </c>
      <c r="J6" s="27">
        <v>4422</v>
      </c>
      <c r="K6" s="27">
        <v>370</v>
      </c>
      <c r="L6" s="27">
        <v>204</v>
      </c>
      <c r="M6" s="27">
        <v>253</v>
      </c>
      <c r="N6" s="27">
        <v>112</v>
      </c>
      <c r="O6" s="27">
        <v>94</v>
      </c>
      <c r="P6" s="27">
        <v>121</v>
      </c>
      <c r="Q6" s="27">
        <v>58</v>
      </c>
      <c r="R6" s="27">
        <v>302</v>
      </c>
      <c r="S6" s="27">
        <v>672</v>
      </c>
      <c r="T6" s="27">
        <v>166</v>
      </c>
      <c r="U6" s="27">
        <v>4765</v>
      </c>
      <c r="V6" s="27">
        <f>329+413+5</f>
        <v>747</v>
      </c>
      <c r="W6" s="21">
        <f aca="true" t="shared" si="0" ref="W6:W17">SUM(E6:V6)</f>
        <v>14250</v>
      </c>
      <c r="X6" s="30"/>
    </row>
    <row r="7" spans="4:24" s="32" customFormat="1" ht="12.75">
      <c r="D7" s="26">
        <v>1953</v>
      </c>
      <c r="E7" s="27">
        <v>1202</v>
      </c>
      <c r="F7" s="27">
        <v>482</v>
      </c>
      <c r="G7" s="27"/>
      <c r="H7" s="27"/>
      <c r="I7" s="27">
        <v>275</v>
      </c>
      <c r="J7" s="27">
        <v>4441</v>
      </c>
      <c r="K7" s="27">
        <v>370</v>
      </c>
      <c r="L7" s="27">
        <v>224</v>
      </c>
      <c r="M7" s="27">
        <v>261</v>
      </c>
      <c r="N7" s="27">
        <v>112</v>
      </c>
      <c r="O7" s="27">
        <v>94</v>
      </c>
      <c r="P7" s="27">
        <v>121</v>
      </c>
      <c r="Q7" s="27">
        <v>58</v>
      </c>
      <c r="R7" s="27">
        <v>299</v>
      </c>
      <c r="S7" s="27">
        <v>672</v>
      </c>
      <c r="T7" s="27">
        <v>166</v>
      </c>
      <c r="U7" s="27">
        <v>4726</v>
      </c>
      <c r="V7" s="27">
        <f>329+413+5</f>
        <v>747</v>
      </c>
      <c r="W7" s="21">
        <f t="shared" si="0"/>
        <v>14250</v>
      </c>
      <c r="X7" s="30"/>
    </row>
    <row r="8" spans="4:24" s="32" customFormat="1" ht="12.75">
      <c r="D8" s="26">
        <v>1954</v>
      </c>
      <c r="E8" s="27">
        <v>1076</v>
      </c>
      <c r="F8" s="27">
        <v>452</v>
      </c>
      <c r="G8" s="27"/>
      <c r="H8" s="27"/>
      <c r="I8" s="27">
        <v>197</v>
      </c>
      <c r="J8" s="27">
        <v>4175</v>
      </c>
      <c r="K8" s="27">
        <v>363</v>
      </c>
      <c r="L8" s="27">
        <v>204</v>
      </c>
      <c r="M8" s="27">
        <v>246</v>
      </c>
      <c r="N8" s="27">
        <v>101</v>
      </c>
      <c r="O8" s="27">
        <v>85</v>
      </c>
      <c r="P8" s="27">
        <v>110</v>
      </c>
      <c r="Q8" s="27">
        <v>56</v>
      </c>
      <c r="R8" s="27">
        <v>272</v>
      </c>
      <c r="S8" s="27">
        <v>735</v>
      </c>
      <c r="T8" s="27">
        <v>159</v>
      </c>
      <c r="U8" s="27">
        <v>4251</v>
      </c>
      <c r="V8" s="27">
        <f>308+387+5</f>
        <v>700</v>
      </c>
      <c r="W8" s="21">
        <f t="shared" si="0"/>
        <v>13182</v>
      </c>
      <c r="X8" s="30"/>
    </row>
    <row r="9" spans="4:24" s="32" customFormat="1" ht="12.75">
      <c r="D9" s="26">
        <v>1955</v>
      </c>
      <c r="E9" s="27">
        <v>1056</v>
      </c>
      <c r="F9" s="27">
        <v>449</v>
      </c>
      <c r="G9" s="27"/>
      <c r="H9" s="27"/>
      <c r="I9" s="27">
        <v>192</v>
      </c>
      <c r="J9" s="27">
        <v>3950</v>
      </c>
      <c r="K9" s="27">
        <v>363</v>
      </c>
      <c r="L9" s="27">
        <v>202</v>
      </c>
      <c r="M9" s="27">
        <v>244</v>
      </c>
      <c r="N9" s="27">
        <v>100</v>
      </c>
      <c r="O9" s="27">
        <v>85</v>
      </c>
      <c r="P9" s="27">
        <v>109</v>
      </c>
      <c r="Q9" s="27">
        <v>56</v>
      </c>
      <c r="R9" s="27">
        <v>269</v>
      </c>
      <c r="S9" s="27">
        <v>765</v>
      </c>
      <c r="T9" s="27">
        <v>166</v>
      </c>
      <c r="U9" s="27">
        <v>4233</v>
      </c>
      <c r="V9" s="27">
        <f>308+387+5</f>
        <v>700</v>
      </c>
      <c r="W9" s="21">
        <f t="shared" si="0"/>
        <v>12939</v>
      </c>
      <c r="X9" s="30"/>
    </row>
    <row r="10" spans="4:24" s="32" customFormat="1" ht="12.75">
      <c r="D10" s="26">
        <v>1956</v>
      </c>
      <c r="E10" s="27">
        <v>1031</v>
      </c>
      <c r="F10" s="27">
        <v>445</v>
      </c>
      <c r="G10" s="27"/>
      <c r="H10" s="27"/>
      <c r="I10" s="27">
        <v>191</v>
      </c>
      <c r="J10" s="27">
        <v>4142</v>
      </c>
      <c r="K10" s="27">
        <v>363</v>
      </c>
      <c r="L10" s="27">
        <v>201</v>
      </c>
      <c r="M10" s="27">
        <v>243</v>
      </c>
      <c r="N10" s="27">
        <v>99</v>
      </c>
      <c r="O10" s="27">
        <v>84</v>
      </c>
      <c r="P10" s="27">
        <v>104</v>
      </c>
      <c r="Q10" s="27">
        <v>56</v>
      </c>
      <c r="R10" s="27">
        <v>264</v>
      </c>
      <c r="S10" s="27">
        <v>832</v>
      </c>
      <c r="T10" s="27">
        <v>169</v>
      </c>
      <c r="U10" s="27">
        <v>4195</v>
      </c>
      <c r="V10" s="27">
        <f>308+387+5</f>
        <v>700</v>
      </c>
      <c r="W10" s="21">
        <f t="shared" si="0"/>
        <v>13119</v>
      </c>
      <c r="X10" s="30"/>
    </row>
    <row r="11" spans="4:24" s="32" customFormat="1" ht="12.75">
      <c r="D11" s="26">
        <v>1957</v>
      </c>
      <c r="E11" s="27">
        <v>1022</v>
      </c>
      <c r="F11" s="27">
        <v>442</v>
      </c>
      <c r="G11" s="27"/>
      <c r="H11" s="27"/>
      <c r="I11" s="27">
        <v>190</v>
      </c>
      <c r="J11" s="27">
        <v>4167</v>
      </c>
      <c r="K11" s="27">
        <v>363</v>
      </c>
      <c r="L11" s="27">
        <v>200</v>
      </c>
      <c r="M11" s="27">
        <v>243</v>
      </c>
      <c r="N11" s="27">
        <v>98</v>
      </c>
      <c r="O11" s="27">
        <v>84</v>
      </c>
      <c r="P11" s="27">
        <v>103</v>
      </c>
      <c r="Q11" s="27">
        <v>56</v>
      </c>
      <c r="R11" s="27">
        <v>263</v>
      </c>
      <c r="S11" s="27">
        <v>932</v>
      </c>
      <c r="T11" s="27">
        <v>174</v>
      </c>
      <c r="U11" s="27">
        <v>4070</v>
      </c>
      <c r="V11" s="27">
        <f>308+387+5</f>
        <v>700</v>
      </c>
      <c r="W11" s="21">
        <f t="shared" si="0"/>
        <v>13107</v>
      </c>
      <c r="X11" s="30"/>
    </row>
    <row r="12" spans="4:24" s="32" customFormat="1" ht="12.75">
      <c r="D12" s="26">
        <v>1958</v>
      </c>
      <c r="E12" s="27">
        <v>1021</v>
      </c>
      <c r="F12" s="27">
        <v>443</v>
      </c>
      <c r="G12" s="27"/>
      <c r="H12" s="27"/>
      <c r="I12" s="27">
        <v>190</v>
      </c>
      <c r="J12" s="27">
        <v>4171</v>
      </c>
      <c r="K12" s="27">
        <v>363</v>
      </c>
      <c r="L12" s="27">
        <v>200</v>
      </c>
      <c r="M12" s="27">
        <v>243</v>
      </c>
      <c r="N12" s="27">
        <v>98</v>
      </c>
      <c r="O12" s="27">
        <v>84</v>
      </c>
      <c r="P12" s="27">
        <v>103</v>
      </c>
      <c r="Q12" s="27">
        <v>56</v>
      </c>
      <c r="R12" s="27">
        <v>264</v>
      </c>
      <c r="S12" s="27">
        <v>944</v>
      </c>
      <c r="T12" s="27">
        <v>136</v>
      </c>
      <c r="U12" s="27">
        <v>4060</v>
      </c>
      <c r="V12" s="27">
        <f>311+387+5</f>
        <v>703</v>
      </c>
      <c r="W12" s="21">
        <f t="shared" si="0"/>
        <v>13079</v>
      </c>
      <c r="X12" s="30"/>
    </row>
    <row r="13" spans="4:24" s="32" customFormat="1" ht="12.75">
      <c r="D13" s="26">
        <v>1959</v>
      </c>
      <c r="E13" s="27">
        <v>1017</v>
      </c>
      <c r="F13" s="27">
        <v>454</v>
      </c>
      <c r="G13" s="27"/>
      <c r="H13" s="27"/>
      <c r="I13" s="27">
        <v>191</v>
      </c>
      <c r="J13" s="27">
        <v>4177</v>
      </c>
      <c r="K13" s="27">
        <v>368</v>
      </c>
      <c r="L13" s="27">
        <v>199</v>
      </c>
      <c r="M13" s="27">
        <v>246</v>
      </c>
      <c r="N13" s="27">
        <v>98</v>
      </c>
      <c r="O13" s="27">
        <v>84</v>
      </c>
      <c r="P13" s="27">
        <v>103</v>
      </c>
      <c r="Q13" s="27">
        <v>56</v>
      </c>
      <c r="R13" s="27">
        <v>263</v>
      </c>
      <c r="S13" s="27">
        <v>965</v>
      </c>
      <c r="T13" s="27">
        <v>136</v>
      </c>
      <c r="U13" s="27">
        <v>4055</v>
      </c>
      <c r="V13" s="27">
        <f>316+387+5</f>
        <v>708</v>
      </c>
      <c r="W13" s="21">
        <f t="shared" si="0"/>
        <v>13120</v>
      </c>
      <c r="X13" s="30"/>
    </row>
    <row r="14" spans="4:24" s="32" customFormat="1" ht="12.75">
      <c r="D14" s="26">
        <v>1960</v>
      </c>
      <c r="E14" s="27">
        <v>1016</v>
      </c>
      <c r="F14" s="27">
        <v>465</v>
      </c>
      <c r="G14" s="27"/>
      <c r="H14" s="27"/>
      <c r="I14" s="27">
        <v>191</v>
      </c>
      <c r="J14" s="27">
        <v>4217</v>
      </c>
      <c r="K14" s="27">
        <v>368</v>
      </c>
      <c r="L14" s="27">
        <v>199</v>
      </c>
      <c r="M14" s="27">
        <v>248</v>
      </c>
      <c r="N14" s="27">
        <v>98</v>
      </c>
      <c r="O14" s="27">
        <v>84</v>
      </c>
      <c r="P14" s="27">
        <v>104</v>
      </c>
      <c r="Q14" s="27">
        <v>56</v>
      </c>
      <c r="R14" s="27">
        <v>263</v>
      </c>
      <c r="S14" s="27">
        <v>965</v>
      </c>
      <c r="T14" s="27">
        <v>136</v>
      </c>
      <c r="U14" s="27">
        <v>3993</v>
      </c>
      <c r="V14" s="27">
        <f>325+387+5</f>
        <v>717</v>
      </c>
      <c r="W14" s="21">
        <f t="shared" si="0"/>
        <v>13120</v>
      </c>
      <c r="X14" s="30"/>
    </row>
    <row r="15" spans="4:24" s="32" customFormat="1" ht="12.75">
      <c r="D15" s="26">
        <v>1961</v>
      </c>
      <c r="E15" s="27">
        <v>1078</v>
      </c>
      <c r="F15" s="27">
        <v>535</v>
      </c>
      <c r="G15" s="27"/>
      <c r="H15" s="27"/>
      <c r="I15" s="27">
        <v>194</v>
      </c>
      <c r="J15" s="27">
        <v>4282</v>
      </c>
      <c r="K15" s="27">
        <v>368</v>
      </c>
      <c r="L15" s="27">
        <v>218</v>
      </c>
      <c r="M15" s="27">
        <v>253</v>
      </c>
      <c r="N15" s="27">
        <v>98</v>
      </c>
      <c r="O15" s="27">
        <v>84</v>
      </c>
      <c r="P15" s="31">
        <v>104</v>
      </c>
      <c r="Q15" s="27">
        <v>56</v>
      </c>
      <c r="R15" s="27">
        <v>263</v>
      </c>
      <c r="S15" s="27">
        <v>1115</v>
      </c>
      <c r="T15" s="27">
        <v>137</v>
      </c>
      <c r="U15" s="27">
        <v>4022</v>
      </c>
      <c r="V15" s="27">
        <f>336+421+5</f>
        <v>762</v>
      </c>
      <c r="W15" s="21">
        <f t="shared" si="0"/>
        <v>13569</v>
      </c>
      <c r="X15" s="30"/>
    </row>
    <row r="16" spans="4:26" s="32" customFormat="1" ht="12.75">
      <c r="D16" s="26">
        <v>1962</v>
      </c>
      <c r="E16" s="27">
        <v>1129</v>
      </c>
      <c r="F16" s="27">
        <v>519</v>
      </c>
      <c r="G16" s="27"/>
      <c r="H16" s="27"/>
      <c r="I16" s="27">
        <v>203</v>
      </c>
      <c r="J16" s="27">
        <v>4597</v>
      </c>
      <c r="K16" s="27">
        <v>432</v>
      </c>
      <c r="L16" s="27">
        <v>215</v>
      </c>
      <c r="M16" s="27">
        <v>250</v>
      </c>
      <c r="N16" s="27">
        <v>96</v>
      </c>
      <c r="O16" s="27">
        <v>82</v>
      </c>
      <c r="P16" s="27">
        <v>105</v>
      </c>
      <c r="Q16" s="27">
        <v>56</v>
      </c>
      <c r="R16" s="27">
        <v>263</v>
      </c>
      <c r="S16" s="27">
        <v>1164</v>
      </c>
      <c r="T16" s="27">
        <v>152</v>
      </c>
      <c r="U16" s="27">
        <v>4074</v>
      </c>
      <c r="V16" s="27">
        <f>336+421+5</f>
        <v>762</v>
      </c>
      <c r="W16" s="21">
        <f t="shared" si="0"/>
        <v>14099</v>
      </c>
      <c r="X16" s="30"/>
      <c r="Z16" s="33"/>
    </row>
    <row r="17" spans="4:25" s="32" customFormat="1" ht="12.75">
      <c r="D17" s="26">
        <v>1963</v>
      </c>
      <c r="E17" s="27">
        <v>1135</v>
      </c>
      <c r="F17" s="27">
        <v>529</v>
      </c>
      <c r="G17" s="27"/>
      <c r="H17" s="27"/>
      <c r="I17" s="27">
        <v>186</v>
      </c>
      <c r="J17" s="27">
        <v>4607</v>
      </c>
      <c r="K17" s="27">
        <v>432</v>
      </c>
      <c r="L17" s="27">
        <v>214</v>
      </c>
      <c r="M17" s="27">
        <v>253</v>
      </c>
      <c r="N17" s="27">
        <v>96</v>
      </c>
      <c r="O17" s="27">
        <v>82</v>
      </c>
      <c r="P17" s="27">
        <v>115</v>
      </c>
      <c r="Q17" s="27">
        <v>56</v>
      </c>
      <c r="R17" s="27">
        <v>262</v>
      </c>
      <c r="S17" s="27">
        <v>1205</v>
      </c>
      <c r="T17" s="27">
        <v>163</v>
      </c>
      <c r="U17" s="27">
        <v>4095</v>
      </c>
      <c r="V17" s="27">
        <f>3+336+421+5</f>
        <v>765</v>
      </c>
      <c r="W17" s="21">
        <f t="shared" si="0"/>
        <v>14195</v>
      </c>
      <c r="X17" s="30"/>
      <c r="Y17" s="32" t="s">
        <v>59</v>
      </c>
    </row>
    <row r="18" spans="3:26" s="32" customFormat="1" ht="12.75">
      <c r="C18" s="21"/>
      <c r="D18" s="26">
        <v>1964</v>
      </c>
      <c r="E18" s="27">
        <v>1135</v>
      </c>
      <c r="F18" s="27">
        <v>531</v>
      </c>
      <c r="G18" s="27"/>
      <c r="H18" s="21"/>
      <c r="I18" s="27">
        <v>187</v>
      </c>
      <c r="J18" s="21">
        <v>4234</v>
      </c>
      <c r="K18" s="21">
        <v>432</v>
      </c>
      <c r="L18" s="27">
        <v>215</v>
      </c>
      <c r="M18" s="27">
        <v>253</v>
      </c>
      <c r="N18" s="27">
        <v>96</v>
      </c>
      <c r="O18" s="27">
        <v>83</v>
      </c>
      <c r="P18" s="27">
        <v>115</v>
      </c>
      <c r="Q18" s="27">
        <v>56</v>
      </c>
      <c r="R18" s="27">
        <v>262</v>
      </c>
      <c r="S18" s="21">
        <v>1315</v>
      </c>
      <c r="T18" s="21">
        <v>167</v>
      </c>
      <c r="U18" s="27">
        <v>4115</v>
      </c>
      <c r="V18" s="11">
        <f>3+340+421+5</f>
        <v>769</v>
      </c>
      <c r="W18" s="21">
        <f>SUM(E18:V18)</f>
        <v>13965</v>
      </c>
      <c r="X18" s="21"/>
      <c r="Y18" s="32" t="s">
        <v>60</v>
      </c>
      <c r="Z18" s="21"/>
    </row>
    <row r="19" spans="3:26" s="32" customFormat="1" ht="12.75">
      <c r="C19" s="21"/>
      <c r="D19" s="26">
        <v>1965</v>
      </c>
      <c r="E19" s="27">
        <v>1135</v>
      </c>
      <c r="F19" s="27">
        <v>248</v>
      </c>
      <c r="G19" s="27">
        <v>279</v>
      </c>
      <c r="H19" s="21"/>
      <c r="I19" s="27">
        <v>187</v>
      </c>
      <c r="J19" s="21">
        <v>4266</v>
      </c>
      <c r="K19" s="21">
        <v>435</v>
      </c>
      <c r="L19" s="27">
        <v>216</v>
      </c>
      <c r="M19" s="27">
        <v>253</v>
      </c>
      <c r="N19" s="27">
        <v>96</v>
      </c>
      <c r="O19" s="27">
        <v>83</v>
      </c>
      <c r="P19" s="27">
        <v>115</v>
      </c>
      <c r="Q19" s="27">
        <v>56</v>
      </c>
      <c r="R19" s="27">
        <v>262</v>
      </c>
      <c r="S19" s="21">
        <v>1414</v>
      </c>
      <c r="T19" s="21">
        <v>167</v>
      </c>
      <c r="U19" s="27">
        <v>4123</v>
      </c>
      <c r="V19" s="11">
        <f>3+340+421+5</f>
        <v>769</v>
      </c>
      <c r="W19" s="21">
        <f>SUM(E19:V19)</f>
        <v>14104</v>
      </c>
      <c r="X19" s="21"/>
      <c r="Y19" s="32" t="s">
        <v>60</v>
      </c>
      <c r="Z19" s="21"/>
    </row>
    <row r="20" spans="1:28" ht="13.5">
      <c r="A20" s="58"/>
      <c r="B20" s="58"/>
      <c r="C20" s="58"/>
      <c r="D20" s="12"/>
      <c r="E20" s="13"/>
      <c r="F20" s="13"/>
      <c r="G20" s="13"/>
      <c r="H20" s="13"/>
      <c r="I20" s="13"/>
      <c r="J20" s="13"/>
      <c r="K20" s="13"/>
      <c r="L20" s="13"/>
      <c r="M20" s="13"/>
      <c r="N20" s="13"/>
      <c r="O20" s="13"/>
      <c r="P20" s="13"/>
      <c r="Q20" s="13"/>
      <c r="R20" s="13"/>
      <c r="S20" s="13"/>
      <c r="T20" s="13"/>
      <c r="U20" s="13"/>
      <c r="V20" s="29"/>
      <c r="W20" s="22"/>
      <c r="X20" s="10"/>
      <c r="Y20" s="58"/>
      <c r="Z20" s="58"/>
      <c r="AA20" s="58"/>
      <c r="AB20" s="58"/>
    </row>
    <row r="21" spans="1:28" s="16" customFormat="1" ht="63">
      <c r="A21" s="64"/>
      <c r="B21" s="64"/>
      <c r="C21" s="64"/>
      <c r="D21" s="43" t="s">
        <v>35</v>
      </c>
      <c r="E21" s="44" t="s">
        <v>38</v>
      </c>
      <c r="F21" s="44" t="s">
        <v>39</v>
      </c>
      <c r="G21" s="44" t="s">
        <v>0</v>
      </c>
      <c r="H21" s="44"/>
      <c r="I21" s="44" t="s">
        <v>4</v>
      </c>
      <c r="J21" s="44" t="s">
        <v>7</v>
      </c>
      <c r="K21" s="45" t="s">
        <v>11</v>
      </c>
      <c r="L21" s="44" t="s">
        <v>13</v>
      </c>
      <c r="M21" s="44" t="s">
        <v>16</v>
      </c>
      <c r="N21" s="44" t="s">
        <v>19</v>
      </c>
      <c r="O21" s="46" t="s">
        <v>61</v>
      </c>
      <c r="P21" s="46" t="s">
        <v>62</v>
      </c>
      <c r="Q21" s="46" t="s">
        <v>63</v>
      </c>
      <c r="R21" s="44" t="s">
        <v>26</v>
      </c>
      <c r="S21" s="44" t="s">
        <v>28</v>
      </c>
      <c r="T21" s="44" t="s">
        <v>29</v>
      </c>
      <c r="U21" s="47" t="s">
        <v>30</v>
      </c>
      <c r="V21" s="67" t="s">
        <v>64</v>
      </c>
      <c r="W21" s="48" t="s">
        <v>33</v>
      </c>
      <c r="X21" s="64"/>
      <c r="Y21" s="66" t="s">
        <v>48</v>
      </c>
      <c r="Z21" s="64"/>
      <c r="AA21" s="64"/>
      <c r="AB21" s="64"/>
    </row>
    <row r="22" spans="3:26" s="32" customFormat="1" ht="12.75">
      <c r="C22" s="35"/>
      <c r="D22" s="26">
        <v>1966</v>
      </c>
      <c r="E22" s="27">
        <v>1110</v>
      </c>
      <c r="F22" s="21">
        <v>248</v>
      </c>
      <c r="G22" s="27">
        <v>262</v>
      </c>
      <c r="H22" s="21"/>
      <c r="I22" s="27">
        <v>189</v>
      </c>
      <c r="J22" s="21">
        <v>4207</v>
      </c>
      <c r="K22" s="27">
        <v>451</v>
      </c>
      <c r="L22" s="21">
        <v>213</v>
      </c>
      <c r="M22" s="21">
        <v>225</v>
      </c>
      <c r="N22" s="21">
        <v>121</v>
      </c>
      <c r="O22" s="21">
        <v>85</v>
      </c>
      <c r="P22" s="27">
        <v>117</v>
      </c>
      <c r="Q22" s="21">
        <v>55</v>
      </c>
      <c r="R22" s="27">
        <v>242</v>
      </c>
      <c r="S22" s="21">
        <v>1558</v>
      </c>
      <c r="T22" s="27">
        <v>177</v>
      </c>
      <c r="U22" s="27">
        <v>4091</v>
      </c>
      <c r="V22" s="21">
        <v>750</v>
      </c>
      <c r="W22" s="21">
        <f aca="true" t="shared" si="1" ref="W22:W28">SUM(E22:V22)</f>
        <v>14101</v>
      </c>
      <c r="X22" s="35"/>
      <c r="Y22" s="34"/>
      <c r="Z22" s="35"/>
    </row>
    <row r="23" spans="3:26" s="32" customFormat="1" ht="12.75">
      <c r="C23" s="35"/>
      <c r="D23" s="26">
        <v>1967</v>
      </c>
      <c r="E23" s="27">
        <v>1099</v>
      </c>
      <c r="F23" s="21">
        <v>244</v>
      </c>
      <c r="G23" s="27">
        <v>260</v>
      </c>
      <c r="H23" s="21"/>
      <c r="I23" s="27">
        <v>200</v>
      </c>
      <c r="J23" s="21">
        <v>4248</v>
      </c>
      <c r="K23" s="27">
        <v>453</v>
      </c>
      <c r="L23" s="21">
        <v>215</v>
      </c>
      <c r="M23" s="21">
        <v>224</v>
      </c>
      <c r="N23" s="21">
        <v>121</v>
      </c>
      <c r="O23" s="21">
        <v>85</v>
      </c>
      <c r="P23" s="21">
        <v>123</v>
      </c>
      <c r="Q23" s="27">
        <v>55</v>
      </c>
      <c r="R23" s="21">
        <v>240</v>
      </c>
      <c r="S23" s="27">
        <v>1625</v>
      </c>
      <c r="T23" s="21">
        <v>177</v>
      </c>
      <c r="U23" s="27">
        <v>4065</v>
      </c>
      <c r="V23" s="27">
        <f>4997-J23</f>
        <v>749</v>
      </c>
      <c r="W23" s="21">
        <f t="shared" si="1"/>
        <v>14183</v>
      </c>
      <c r="X23" s="35"/>
      <c r="Y23" s="35"/>
      <c r="Z23" s="34"/>
    </row>
    <row r="24" spans="3:26" s="32" customFormat="1" ht="12.75">
      <c r="C24" s="35"/>
      <c r="D24" s="26">
        <v>1968</v>
      </c>
      <c r="E24" s="27">
        <v>1131</v>
      </c>
      <c r="F24" s="21">
        <v>241</v>
      </c>
      <c r="G24" s="27">
        <v>258</v>
      </c>
      <c r="H24" s="21"/>
      <c r="I24" s="27">
        <v>198</v>
      </c>
      <c r="J24" s="21">
        <v>4258</v>
      </c>
      <c r="K24" s="27">
        <v>446</v>
      </c>
      <c r="L24" s="21">
        <v>213</v>
      </c>
      <c r="M24" s="21">
        <v>223</v>
      </c>
      <c r="N24" s="21">
        <v>120</v>
      </c>
      <c r="O24" s="21">
        <v>207</v>
      </c>
      <c r="P24" s="21"/>
      <c r="Q24" s="27">
        <v>55</v>
      </c>
      <c r="R24" s="21">
        <v>237</v>
      </c>
      <c r="S24" s="27">
        <v>1714</v>
      </c>
      <c r="T24" s="21">
        <v>177</v>
      </c>
      <c r="U24" s="27">
        <v>4021</v>
      </c>
      <c r="V24" s="27">
        <v>739</v>
      </c>
      <c r="W24" s="21">
        <f t="shared" si="1"/>
        <v>14238</v>
      </c>
      <c r="X24" s="35"/>
      <c r="Y24" s="35"/>
      <c r="Z24" s="34"/>
    </row>
    <row r="25" spans="3:26" s="32" customFormat="1" ht="12.75">
      <c r="C25" s="35"/>
      <c r="D25" s="26">
        <v>1969</v>
      </c>
      <c r="E25" s="27">
        <v>1088</v>
      </c>
      <c r="F25" s="21">
        <v>241</v>
      </c>
      <c r="G25" s="27">
        <v>257</v>
      </c>
      <c r="H25" s="21"/>
      <c r="I25" s="27">
        <v>198</v>
      </c>
      <c r="J25" s="21">
        <v>4231</v>
      </c>
      <c r="K25" s="27">
        <v>446</v>
      </c>
      <c r="L25" s="21">
        <v>213</v>
      </c>
      <c r="M25" s="21">
        <v>223</v>
      </c>
      <c r="N25" s="21">
        <v>120</v>
      </c>
      <c r="O25" s="21">
        <v>206</v>
      </c>
      <c r="P25" s="21"/>
      <c r="Q25" s="27">
        <v>55</v>
      </c>
      <c r="R25" s="21">
        <v>237</v>
      </c>
      <c r="S25" s="27">
        <v>1800</v>
      </c>
      <c r="T25" s="21">
        <v>175</v>
      </c>
      <c r="U25" s="27">
        <v>3989</v>
      </c>
      <c r="V25" s="27">
        <v>748</v>
      </c>
      <c r="W25" s="21">
        <f t="shared" si="1"/>
        <v>14227</v>
      </c>
      <c r="X25" s="35"/>
      <c r="Y25" s="68" t="s">
        <v>65</v>
      </c>
      <c r="Z25" s="34"/>
    </row>
    <row r="26" spans="4:23" s="32" customFormat="1" ht="12.75">
      <c r="D26" s="26">
        <v>1970</v>
      </c>
      <c r="E26" s="21">
        <v>1072</v>
      </c>
      <c r="F26" s="21">
        <v>238</v>
      </c>
      <c r="G26" s="21">
        <v>256</v>
      </c>
      <c r="H26" s="21"/>
      <c r="I26" s="21">
        <v>173</v>
      </c>
      <c r="J26" s="21">
        <v>4209</v>
      </c>
      <c r="K26" s="21">
        <v>440</v>
      </c>
      <c r="L26" s="21">
        <v>213</v>
      </c>
      <c r="M26" s="21">
        <v>203</v>
      </c>
      <c r="N26" s="21">
        <v>119</v>
      </c>
      <c r="O26" s="21">
        <v>204</v>
      </c>
      <c r="P26" s="21"/>
      <c r="Q26" s="21">
        <v>100</v>
      </c>
      <c r="R26" s="21">
        <v>234</v>
      </c>
      <c r="S26" s="21">
        <v>1860</v>
      </c>
      <c r="T26" s="21">
        <v>173</v>
      </c>
      <c r="U26" s="27">
        <v>3937</v>
      </c>
      <c r="V26" s="21">
        <v>740</v>
      </c>
      <c r="W26" s="21">
        <f t="shared" si="1"/>
        <v>14171</v>
      </c>
    </row>
    <row r="27" spans="4:23" s="32" customFormat="1" ht="12.75">
      <c r="D27" s="26">
        <v>1971</v>
      </c>
      <c r="E27" s="21">
        <v>1065</v>
      </c>
      <c r="F27" s="21">
        <v>236</v>
      </c>
      <c r="G27" s="21">
        <v>255</v>
      </c>
      <c r="H27" s="21"/>
      <c r="I27" s="21">
        <v>170</v>
      </c>
      <c r="J27" s="21">
        <v>4198</v>
      </c>
      <c r="K27" s="21">
        <v>428</v>
      </c>
      <c r="L27" s="21">
        <v>209</v>
      </c>
      <c r="M27" s="21">
        <v>201</v>
      </c>
      <c r="N27" s="21">
        <v>117</v>
      </c>
      <c r="O27" s="21">
        <v>200</v>
      </c>
      <c r="P27" s="21"/>
      <c r="Q27" s="21">
        <v>98</v>
      </c>
      <c r="R27" s="21">
        <v>233</v>
      </c>
      <c r="S27" s="21">
        <v>1924</v>
      </c>
      <c r="T27" s="21">
        <v>170</v>
      </c>
      <c r="U27" s="27">
        <v>3841</v>
      </c>
      <c r="V27" s="21">
        <v>723</v>
      </c>
      <c r="W27" s="21">
        <f t="shared" si="1"/>
        <v>14068</v>
      </c>
    </row>
    <row r="28" spans="4:27" s="32" customFormat="1" ht="12.75">
      <c r="D28" s="26">
        <v>1972</v>
      </c>
      <c r="E28" s="21">
        <v>1055</v>
      </c>
      <c r="F28" s="21">
        <v>234</v>
      </c>
      <c r="G28" s="21">
        <v>253</v>
      </c>
      <c r="H28" s="21"/>
      <c r="I28" s="21">
        <v>175</v>
      </c>
      <c r="J28" s="21">
        <v>4180</v>
      </c>
      <c r="K28" s="21">
        <v>417</v>
      </c>
      <c r="L28" s="21">
        <v>207</v>
      </c>
      <c r="M28" s="21">
        <v>195</v>
      </c>
      <c r="N28" s="21">
        <v>117</v>
      </c>
      <c r="O28" s="21">
        <v>200</v>
      </c>
      <c r="P28" s="21"/>
      <c r="Q28" s="21">
        <v>100</v>
      </c>
      <c r="R28" s="21">
        <v>230</v>
      </c>
      <c r="S28" s="21">
        <v>2005</v>
      </c>
      <c r="T28" s="21">
        <v>168</v>
      </c>
      <c r="U28" s="27">
        <v>3742</v>
      </c>
      <c r="V28" s="21">
        <v>705</v>
      </c>
      <c r="W28" s="21">
        <f t="shared" si="1"/>
        <v>13983</v>
      </c>
      <c r="Z28" s="36"/>
      <c r="AA28" s="36"/>
    </row>
    <row r="29" spans="1:28" ht="13.5">
      <c r="A29" s="58"/>
      <c r="B29" s="58"/>
      <c r="C29" s="14"/>
      <c r="D29" s="15"/>
      <c r="E29" s="6"/>
      <c r="F29" s="6"/>
      <c r="G29" s="6"/>
      <c r="H29" s="6"/>
      <c r="I29" s="6"/>
      <c r="J29" s="6"/>
      <c r="K29" s="6"/>
      <c r="L29" s="6"/>
      <c r="M29" s="6"/>
      <c r="N29" s="6"/>
      <c r="O29" s="29"/>
      <c r="P29" s="6"/>
      <c r="Q29" s="6"/>
      <c r="R29" s="6"/>
      <c r="S29" s="6"/>
      <c r="T29" s="6"/>
      <c r="U29" s="6"/>
      <c r="V29" s="29"/>
      <c r="W29" s="22"/>
      <c r="X29" s="2"/>
      <c r="Y29" s="2"/>
      <c r="Z29" s="2"/>
      <c r="AA29" s="69"/>
      <c r="AB29" s="58"/>
    </row>
    <row r="30" spans="1:28" s="16" customFormat="1" ht="63">
      <c r="A30" s="64"/>
      <c r="B30" s="64"/>
      <c r="C30" s="14"/>
      <c r="D30" s="49" t="s">
        <v>36</v>
      </c>
      <c r="E30" s="50" t="s">
        <v>38</v>
      </c>
      <c r="F30" s="50" t="s">
        <v>40</v>
      </c>
      <c r="G30" s="50" t="s">
        <v>1</v>
      </c>
      <c r="H30" s="51"/>
      <c r="I30" s="52" t="s">
        <v>5</v>
      </c>
      <c r="J30" s="52" t="s">
        <v>8</v>
      </c>
      <c r="K30" s="52" t="s">
        <v>7</v>
      </c>
      <c r="L30" s="52" t="s">
        <v>11</v>
      </c>
      <c r="M30" s="52" t="s">
        <v>17</v>
      </c>
      <c r="N30" s="52" t="s">
        <v>20</v>
      </c>
      <c r="O30" s="52" t="s">
        <v>22</v>
      </c>
      <c r="P30" s="52" t="s">
        <v>24</v>
      </c>
      <c r="Q30" s="53"/>
      <c r="R30" s="52" t="s">
        <v>27</v>
      </c>
      <c r="S30" s="52" t="s">
        <v>29</v>
      </c>
      <c r="T30" s="52" t="s">
        <v>30</v>
      </c>
      <c r="U30" s="53"/>
      <c r="V30" s="67" t="s">
        <v>66</v>
      </c>
      <c r="W30" s="54" t="s">
        <v>33</v>
      </c>
      <c r="X30" s="14"/>
      <c r="Y30" s="66" t="s">
        <v>49</v>
      </c>
      <c r="Z30" s="10"/>
      <c r="AA30" s="70"/>
      <c r="AB30" s="64"/>
    </row>
    <row r="31" spans="4:27" s="30" customFormat="1" ht="12.75">
      <c r="D31" s="26">
        <v>1973</v>
      </c>
      <c r="E31" s="21">
        <v>978</v>
      </c>
      <c r="F31" s="21">
        <v>194</v>
      </c>
      <c r="G31" s="21">
        <v>282</v>
      </c>
      <c r="H31" s="21"/>
      <c r="I31" s="21">
        <v>177</v>
      </c>
      <c r="J31" s="21">
        <v>148</v>
      </c>
      <c r="K31" s="21">
        <v>4162</v>
      </c>
      <c r="L31" s="21">
        <v>413</v>
      </c>
      <c r="M31" s="21">
        <v>184</v>
      </c>
      <c r="N31" s="21">
        <v>205</v>
      </c>
      <c r="O31" s="21">
        <v>137</v>
      </c>
      <c r="P31" s="21">
        <v>444</v>
      </c>
      <c r="Q31" s="21"/>
      <c r="R31" s="21">
        <v>2085</v>
      </c>
      <c r="S31" s="21">
        <v>167</v>
      </c>
      <c r="T31" s="21">
        <v>3656</v>
      </c>
      <c r="U31" s="27"/>
      <c r="V31" s="21">
        <v>691</v>
      </c>
      <c r="W31" s="21">
        <f aca="true" t="shared" si="2" ref="W31:W57">SUM(E31:V31)</f>
        <v>13923</v>
      </c>
      <c r="Z31" s="37"/>
      <c r="AA31" s="37"/>
    </row>
    <row r="32" spans="1:28" ht="13.5">
      <c r="A32" s="58"/>
      <c r="B32" s="58"/>
      <c r="C32" s="14"/>
      <c r="D32" s="18">
        <v>1974</v>
      </c>
      <c r="E32" s="4">
        <v>956</v>
      </c>
      <c r="F32" s="4">
        <v>195</v>
      </c>
      <c r="G32" s="4">
        <v>280</v>
      </c>
      <c r="H32" s="4"/>
      <c r="I32" s="4">
        <v>181</v>
      </c>
      <c r="J32" s="4">
        <v>145</v>
      </c>
      <c r="K32" s="4">
        <v>4149</v>
      </c>
      <c r="L32" s="4">
        <v>404</v>
      </c>
      <c r="M32" s="4">
        <v>183</v>
      </c>
      <c r="N32" s="4">
        <v>205</v>
      </c>
      <c r="O32" s="4">
        <v>138</v>
      </c>
      <c r="P32" s="4">
        <v>440</v>
      </c>
      <c r="Q32" s="4"/>
      <c r="R32" s="4">
        <v>2159</v>
      </c>
      <c r="S32" s="4">
        <v>186</v>
      </c>
      <c r="T32" s="4">
        <v>3599</v>
      </c>
      <c r="U32" s="4"/>
      <c r="V32" s="4">
        <v>674</v>
      </c>
      <c r="W32" s="21">
        <f t="shared" si="2"/>
        <v>13894</v>
      </c>
      <c r="X32" s="2"/>
      <c r="Y32" s="2"/>
      <c r="Z32" s="2"/>
      <c r="AA32" s="69"/>
      <c r="AB32" s="58"/>
    </row>
    <row r="33" spans="1:28" ht="13.5">
      <c r="A33" s="58"/>
      <c r="B33" s="58"/>
      <c r="C33" s="14"/>
      <c r="D33" s="18">
        <v>1975</v>
      </c>
      <c r="E33" s="4">
        <v>941</v>
      </c>
      <c r="F33" s="4">
        <v>193</v>
      </c>
      <c r="G33" s="4">
        <v>279</v>
      </c>
      <c r="H33" s="4"/>
      <c r="I33" s="4">
        <v>186</v>
      </c>
      <c r="J33" s="4">
        <v>147</v>
      </c>
      <c r="K33" s="4">
        <v>4143</v>
      </c>
      <c r="L33" s="4">
        <v>398</v>
      </c>
      <c r="M33" s="4">
        <v>184</v>
      </c>
      <c r="N33" s="4">
        <v>207</v>
      </c>
      <c r="O33" s="4">
        <v>140</v>
      </c>
      <c r="P33" s="4">
        <v>457</v>
      </c>
      <c r="Q33" s="4"/>
      <c r="R33" s="4">
        <v>2220</v>
      </c>
      <c r="S33" s="4">
        <v>186</v>
      </c>
      <c r="T33" s="4">
        <v>3567</v>
      </c>
      <c r="U33" s="4"/>
      <c r="V33" s="4">
        <v>666</v>
      </c>
      <c r="W33" s="21">
        <f t="shared" si="2"/>
        <v>13914</v>
      </c>
      <c r="X33" s="2"/>
      <c r="Y33" s="2"/>
      <c r="Z33" s="2"/>
      <c r="AA33" s="69"/>
      <c r="AB33" s="58"/>
    </row>
    <row r="34" spans="1:28" ht="13.5">
      <c r="A34" s="58"/>
      <c r="B34" s="58"/>
      <c r="C34" s="14"/>
      <c r="D34" s="18">
        <v>1976</v>
      </c>
      <c r="E34" s="4">
        <v>939</v>
      </c>
      <c r="F34" s="4">
        <v>194</v>
      </c>
      <c r="G34" s="4">
        <v>280</v>
      </c>
      <c r="H34" s="4"/>
      <c r="I34" s="4">
        <v>187</v>
      </c>
      <c r="J34" s="4">
        <v>150</v>
      </c>
      <c r="K34" s="4">
        <v>4116</v>
      </c>
      <c r="L34" s="4">
        <v>392</v>
      </c>
      <c r="M34" s="4">
        <v>185</v>
      </c>
      <c r="N34" s="4">
        <v>206</v>
      </c>
      <c r="O34" s="4">
        <v>141</v>
      </c>
      <c r="P34" s="4">
        <v>465</v>
      </c>
      <c r="Q34" s="4"/>
      <c r="R34" s="4">
        <v>2269</v>
      </c>
      <c r="S34" s="4">
        <v>180</v>
      </c>
      <c r="T34" s="4">
        <v>3523</v>
      </c>
      <c r="U34" s="4"/>
      <c r="V34" s="4">
        <v>659</v>
      </c>
      <c r="W34" s="21">
        <f t="shared" si="2"/>
        <v>13886</v>
      </c>
      <c r="X34" s="2"/>
      <c r="Y34" s="2"/>
      <c r="Z34" s="2"/>
      <c r="AA34" s="69"/>
      <c r="AB34" s="58"/>
    </row>
    <row r="35" spans="1:28" ht="13.5">
      <c r="A35" s="58"/>
      <c r="B35" s="58"/>
      <c r="C35" s="14"/>
      <c r="D35" s="18">
        <v>1977</v>
      </c>
      <c r="E35" s="4">
        <v>928</v>
      </c>
      <c r="F35" s="4">
        <v>195</v>
      </c>
      <c r="G35" s="4">
        <v>281</v>
      </c>
      <c r="H35" s="4"/>
      <c r="I35" s="4">
        <v>188</v>
      </c>
      <c r="J35" s="4">
        <v>153</v>
      </c>
      <c r="K35" s="4">
        <v>4102</v>
      </c>
      <c r="L35" s="4">
        <v>389</v>
      </c>
      <c r="M35" s="4">
        <v>187</v>
      </c>
      <c r="N35" s="4">
        <v>208</v>
      </c>
      <c r="O35" s="4">
        <v>142</v>
      </c>
      <c r="P35" s="4">
        <v>474</v>
      </c>
      <c r="Q35" s="4"/>
      <c r="R35" s="4">
        <v>2309</v>
      </c>
      <c r="S35" s="4">
        <v>182</v>
      </c>
      <c r="T35" s="4">
        <v>3500</v>
      </c>
      <c r="U35" s="4"/>
      <c r="V35" s="4">
        <v>651</v>
      </c>
      <c r="W35" s="21">
        <f t="shared" si="2"/>
        <v>13889</v>
      </c>
      <c r="X35" s="2"/>
      <c r="Y35" s="2"/>
      <c r="Z35" s="2"/>
      <c r="AA35" s="69"/>
      <c r="AB35" s="58"/>
    </row>
    <row r="36" spans="1:28" ht="13.5">
      <c r="A36" s="58"/>
      <c r="B36" s="58"/>
      <c r="C36" s="14"/>
      <c r="D36" s="18">
        <v>1978</v>
      </c>
      <c r="E36" s="4">
        <v>920</v>
      </c>
      <c r="F36" s="4">
        <v>196</v>
      </c>
      <c r="G36" s="4">
        <v>282</v>
      </c>
      <c r="H36" s="4"/>
      <c r="I36" s="4">
        <v>190</v>
      </c>
      <c r="J36" s="4">
        <v>155</v>
      </c>
      <c r="K36" s="4">
        <v>4083</v>
      </c>
      <c r="L36" s="4">
        <v>386</v>
      </c>
      <c r="M36" s="4">
        <v>189</v>
      </c>
      <c r="N36" s="4">
        <v>209</v>
      </c>
      <c r="O36" s="4">
        <v>144</v>
      </c>
      <c r="P36" s="4">
        <v>491</v>
      </c>
      <c r="Q36" s="4"/>
      <c r="R36" s="4">
        <v>2342</v>
      </c>
      <c r="S36" s="4">
        <v>183</v>
      </c>
      <c r="T36" s="4">
        <v>3476</v>
      </c>
      <c r="U36" s="4"/>
      <c r="V36" s="4">
        <v>644</v>
      </c>
      <c r="W36" s="21">
        <f t="shared" si="2"/>
        <v>13890</v>
      </c>
      <c r="X36" s="2"/>
      <c r="Y36" s="2"/>
      <c r="Z36" s="2"/>
      <c r="AA36" s="69"/>
      <c r="AB36" s="58"/>
    </row>
    <row r="37" spans="1:28" ht="13.5">
      <c r="A37" s="58"/>
      <c r="B37" s="58"/>
      <c r="C37" s="14"/>
      <c r="D37" s="18">
        <v>1979</v>
      </c>
      <c r="E37" s="4">
        <v>911</v>
      </c>
      <c r="F37" s="4">
        <v>197</v>
      </c>
      <c r="G37" s="4">
        <v>283</v>
      </c>
      <c r="H37" s="4"/>
      <c r="I37" s="4">
        <v>192</v>
      </c>
      <c r="J37" s="4">
        <v>157</v>
      </c>
      <c r="K37" s="4">
        <v>4065</v>
      </c>
      <c r="L37" s="4">
        <v>382</v>
      </c>
      <c r="M37" s="4">
        <v>192</v>
      </c>
      <c r="N37" s="4">
        <v>209</v>
      </c>
      <c r="O37" s="4">
        <v>146</v>
      </c>
      <c r="P37" s="4">
        <v>500</v>
      </c>
      <c r="Q37" s="4"/>
      <c r="R37" s="4">
        <v>2365</v>
      </c>
      <c r="S37" s="4">
        <v>185</v>
      </c>
      <c r="T37" s="4">
        <v>3423</v>
      </c>
      <c r="U37" s="4"/>
      <c r="V37" s="4">
        <v>636</v>
      </c>
      <c r="W37" s="21">
        <f t="shared" si="2"/>
        <v>13843</v>
      </c>
      <c r="X37" s="2"/>
      <c r="Y37" s="2"/>
      <c r="Z37" s="2"/>
      <c r="AA37" s="69"/>
      <c r="AB37" s="58"/>
    </row>
    <row r="38" spans="1:28" ht="13.5">
      <c r="A38" s="58"/>
      <c r="B38" s="58"/>
      <c r="C38" s="14"/>
      <c r="D38" s="18">
        <v>1980</v>
      </c>
      <c r="E38" s="11">
        <v>901</v>
      </c>
      <c r="F38" s="11">
        <v>197</v>
      </c>
      <c r="G38" s="11">
        <v>283</v>
      </c>
      <c r="H38" s="11"/>
      <c r="I38" s="11">
        <v>192</v>
      </c>
      <c r="J38" s="11">
        <v>157</v>
      </c>
      <c r="K38" s="11">
        <v>4038</v>
      </c>
      <c r="L38" s="11">
        <v>377</v>
      </c>
      <c r="M38" s="11">
        <v>193</v>
      </c>
      <c r="N38" s="11">
        <v>208</v>
      </c>
      <c r="O38" s="11">
        <v>147</v>
      </c>
      <c r="P38" s="11">
        <v>517</v>
      </c>
      <c r="Q38" s="11"/>
      <c r="R38" s="11">
        <v>2367</v>
      </c>
      <c r="S38" s="11">
        <v>185</v>
      </c>
      <c r="T38" s="11">
        <v>3349</v>
      </c>
      <c r="U38" s="4"/>
      <c r="V38" s="11">
        <v>628</v>
      </c>
      <c r="W38" s="21">
        <f t="shared" si="2"/>
        <v>13739</v>
      </c>
      <c r="X38" s="14"/>
      <c r="Y38" s="14"/>
      <c r="Z38" s="2"/>
      <c r="AA38" s="69"/>
      <c r="AB38" s="58"/>
    </row>
    <row r="39" spans="1:28" ht="13.5">
      <c r="A39" s="58"/>
      <c r="B39" s="58"/>
      <c r="C39" s="14"/>
      <c r="D39" s="18">
        <v>1981</v>
      </c>
      <c r="E39" s="4">
        <v>893</v>
      </c>
      <c r="F39" s="4">
        <v>199</v>
      </c>
      <c r="G39" s="4">
        <v>283</v>
      </c>
      <c r="H39" s="4"/>
      <c r="I39" s="4">
        <v>193</v>
      </c>
      <c r="J39" s="4">
        <v>158</v>
      </c>
      <c r="K39" s="4">
        <v>4005</v>
      </c>
      <c r="L39" s="4">
        <v>373</v>
      </c>
      <c r="M39" s="4">
        <v>195</v>
      </c>
      <c r="N39" s="4">
        <v>206</v>
      </c>
      <c r="O39" s="4">
        <v>148</v>
      </c>
      <c r="P39" s="4">
        <v>529</v>
      </c>
      <c r="Q39" s="4"/>
      <c r="R39" s="4">
        <v>2362</v>
      </c>
      <c r="S39" s="4">
        <v>186</v>
      </c>
      <c r="T39" s="4">
        <v>3276</v>
      </c>
      <c r="U39" s="4"/>
      <c r="V39" s="4">
        <v>618</v>
      </c>
      <c r="W39" s="21">
        <f t="shared" si="2"/>
        <v>13624</v>
      </c>
      <c r="X39" s="2"/>
      <c r="Y39" s="2"/>
      <c r="Z39" s="2"/>
      <c r="AA39" s="69"/>
      <c r="AB39" s="58"/>
    </row>
    <row r="40" spans="1:28" ht="13.5">
      <c r="A40" s="58"/>
      <c r="B40" s="58"/>
      <c r="C40" s="14"/>
      <c r="D40" s="18">
        <v>1982</v>
      </c>
      <c r="E40" s="4">
        <v>883</v>
      </c>
      <c r="F40" s="4">
        <v>201</v>
      </c>
      <c r="G40" s="4">
        <v>284</v>
      </c>
      <c r="H40" s="11"/>
      <c r="I40" s="4">
        <v>193</v>
      </c>
      <c r="J40" s="4">
        <v>159</v>
      </c>
      <c r="K40" s="4">
        <v>3965</v>
      </c>
      <c r="L40" s="4">
        <v>369</v>
      </c>
      <c r="M40" s="4">
        <v>198</v>
      </c>
      <c r="N40" s="4">
        <v>200</v>
      </c>
      <c r="O40" s="4">
        <v>149</v>
      </c>
      <c r="P40" s="4">
        <v>540</v>
      </c>
      <c r="Q40" s="4"/>
      <c r="R40" s="4">
        <v>2352</v>
      </c>
      <c r="S40" s="4">
        <v>187</v>
      </c>
      <c r="T40" s="4">
        <v>2684</v>
      </c>
      <c r="U40" s="4"/>
      <c r="V40" s="4">
        <v>610</v>
      </c>
      <c r="W40" s="21">
        <f t="shared" si="2"/>
        <v>12974</v>
      </c>
      <c r="X40" s="2"/>
      <c r="Y40" s="2"/>
      <c r="Z40" s="2"/>
      <c r="AA40" s="69"/>
      <c r="AB40" s="58"/>
    </row>
    <row r="41" spans="1:28" ht="13.5">
      <c r="A41" s="58"/>
      <c r="B41" s="58"/>
      <c r="C41" s="14"/>
      <c r="D41" s="18">
        <v>1983</v>
      </c>
      <c r="E41" s="4">
        <v>873</v>
      </c>
      <c r="F41" s="4">
        <v>203</v>
      </c>
      <c r="G41" s="4">
        <v>284</v>
      </c>
      <c r="H41" s="4"/>
      <c r="I41" s="4">
        <v>195</v>
      </c>
      <c r="J41" s="4">
        <v>161</v>
      </c>
      <c r="K41" s="4">
        <v>3929</v>
      </c>
      <c r="L41" s="4">
        <v>365</v>
      </c>
      <c r="M41" s="4">
        <v>201</v>
      </c>
      <c r="N41" s="4">
        <v>198</v>
      </c>
      <c r="O41" s="4">
        <v>150</v>
      </c>
      <c r="P41" s="4">
        <v>554</v>
      </c>
      <c r="Q41" s="4"/>
      <c r="R41" s="4">
        <v>2342</v>
      </c>
      <c r="S41" s="4">
        <v>188</v>
      </c>
      <c r="T41" s="4">
        <v>2648</v>
      </c>
      <c r="U41" s="4"/>
      <c r="V41" s="4">
        <v>601</v>
      </c>
      <c r="W41" s="21">
        <f t="shared" si="2"/>
        <v>12892</v>
      </c>
      <c r="X41" s="2"/>
      <c r="Y41" s="2"/>
      <c r="Z41" s="2"/>
      <c r="AA41" s="69"/>
      <c r="AB41" s="58"/>
    </row>
    <row r="42" spans="1:28" ht="13.5">
      <c r="A42" s="58"/>
      <c r="B42" s="58"/>
      <c r="C42" s="14"/>
      <c r="D42" s="18">
        <v>1984</v>
      </c>
      <c r="E42" s="4">
        <v>861</v>
      </c>
      <c r="F42" s="4">
        <v>206</v>
      </c>
      <c r="G42" s="4">
        <v>285</v>
      </c>
      <c r="H42" s="4"/>
      <c r="I42" s="4">
        <v>198</v>
      </c>
      <c r="J42" s="4">
        <v>162</v>
      </c>
      <c r="K42" s="4">
        <v>3893</v>
      </c>
      <c r="L42" s="4">
        <v>361</v>
      </c>
      <c r="M42" s="4">
        <v>177</v>
      </c>
      <c r="N42" s="4">
        <v>197</v>
      </c>
      <c r="O42" s="4">
        <v>151</v>
      </c>
      <c r="P42" s="4">
        <v>566</v>
      </c>
      <c r="Q42" s="4"/>
      <c r="R42" s="4">
        <v>2335</v>
      </c>
      <c r="S42" s="4">
        <v>190</v>
      </c>
      <c r="T42" s="4">
        <v>2607</v>
      </c>
      <c r="U42" s="4"/>
      <c r="V42" s="4">
        <v>590</v>
      </c>
      <c r="W42" s="21">
        <f t="shared" si="2"/>
        <v>12779</v>
      </c>
      <c r="X42" s="2"/>
      <c r="Y42" s="71" t="s">
        <v>55</v>
      </c>
      <c r="Z42" s="2"/>
      <c r="AA42" s="69"/>
      <c r="AB42" s="58"/>
    </row>
    <row r="43" spans="1:28" ht="13.5">
      <c r="A43" s="58"/>
      <c r="B43" s="58"/>
      <c r="C43" s="14"/>
      <c r="D43" s="18">
        <v>1985</v>
      </c>
      <c r="E43" s="11">
        <v>850</v>
      </c>
      <c r="F43" s="11">
        <v>207</v>
      </c>
      <c r="G43" s="11">
        <v>292</v>
      </c>
      <c r="H43" s="11"/>
      <c r="I43" s="11">
        <v>201</v>
      </c>
      <c r="J43" s="11">
        <v>163</v>
      </c>
      <c r="K43" s="11">
        <v>3832</v>
      </c>
      <c r="L43" s="11">
        <v>346</v>
      </c>
      <c r="M43" s="4">
        <v>179</v>
      </c>
      <c r="N43" s="4">
        <v>196</v>
      </c>
      <c r="O43" s="4">
        <v>153</v>
      </c>
      <c r="P43" s="4">
        <v>577</v>
      </c>
      <c r="Q43" s="4"/>
      <c r="R43" s="4">
        <v>2329</v>
      </c>
      <c r="S43" s="4">
        <v>190</v>
      </c>
      <c r="T43" s="4">
        <v>2580</v>
      </c>
      <c r="U43" s="4"/>
      <c r="V43" s="4">
        <v>577</v>
      </c>
      <c r="W43" s="21">
        <f t="shared" si="2"/>
        <v>12672</v>
      </c>
      <c r="X43" s="2"/>
      <c r="Y43" s="72"/>
      <c r="Z43" s="2"/>
      <c r="AA43" s="69"/>
      <c r="AB43" s="58"/>
    </row>
    <row r="44" spans="1:28" ht="13.5">
      <c r="A44" s="58"/>
      <c r="B44" s="58"/>
      <c r="C44" s="14"/>
      <c r="D44" s="18">
        <v>1986</v>
      </c>
      <c r="E44" s="11">
        <v>840</v>
      </c>
      <c r="F44" s="11">
        <v>208</v>
      </c>
      <c r="G44" s="11">
        <v>293</v>
      </c>
      <c r="H44" s="11"/>
      <c r="I44" s="11">
        <v>203</v>
      </c>
      <c r="J44" s="11">
        <v>164</v>
      </c>
      <c r="K44" s="11">
        <v>3794</v>
      </c>
      <c r="L44" s="11">
        <v>341</v>
      </c>
      <c r="M44" s="4">
        <v>183</v>
      </c>
      <c r="N44" s="4">
        <v>196</v>
      </c>
      <c r="O44" s="4">
        <v>154</v>
      </c>
      <c r="P44" s="4">
        <v>586</v>
      </c>
      <c r="Q44" s="4"/>
      <c r="R44" s="4">
        <v>2325</v>
      </c>
      <c r="S44" s="4">
        <v>190</v>
      </c>
      <c r="T44" s="4">
        <v>2545</v>
      </c>
      <c r="U44" s="4"/>
      <c r="V44" s="4">
        <v>566</v>
      </c>
      <c r="W44" s="21">
        <f t="shared" si="2"/>
        <v>12588</v>
      </c>
      <c r="X44" s="2"/>
      <c r="Y44" s="72"/>
      <c r="Z44" s="2"/>
      <c r="AA44" s="69"/>
      <c r="AB44" s="58"/>
    </row>
    <row r="45" spans="1:28" ht="13.5">
      <c r="A45" s="58"/>
      <c r="B45" s="58"/>
      <c r="C45" s="14"/>
      <c r="D45" s="18">
        <v>1987</v>
      </c>
      <c r="E45" s="4">
        <v>815</v>
      </c>
      <c r="F45" s="4">
        <v>211</v>
      </c>
      <c r="G45" s="4">
        <v>296</v>
      </c>
      <c r="H45" s="4"/>
      <c r="I45" s="4">
        <v>195</v>
      </c>
      <c r="J45" s="4">
        <v>165</v>
      </c>
      <c r="K45" s="4">
        <v>3761</v>
      </c>
      <c r="L45" s="4">
        <v>336</v>
      </c>
      <c r="M45" s="4">
        <v>186</v>
      </c>
      <c r="N45" s="4">
        <v>197</v>
      </c>
      <c r="O45" s="4">
        <v>155</v>
      </c>
      <c r="P45" s="4">
        <v>595</v>
      </c>
      <c r="Q45" s="4"/>
      <c r="R45" s="4">
        <v>2323</v>
      </c>
      <c r="S45" s="4">
        <v>192</v>
      </c>
      <c r="T45" s="4">
        <v>2514</v>
      </c>
      <c r="U45" s="4"/>
      <c r="V45" s="4">
        <v>588</v>
      </c>
      <c r="W45" s="21">
        <f t="shared" si="2"/>
        <v>12529</v>
      </c>
      <c r="X45" s="2"/>
      <c r="Y45" s="71" t="s">
        <v>50</v>
      </c>
      <c r="Z45" s="2"/>
      <c r="AA45" s="69"/>
      <c r="AB45" s="58"/>
    </row>
    <row r="46" spans="1:28" ht="13.5">
      <c r="A46" s="58"/>
      <c r="B46" s="58"/>
      <c r="C46" s="14"/>
      <c r="D46" s="18">
        <v>1988</v>
      </c>
      <c r="E46" s="4">
        <v>805</v>
      </c>
      <c r="F46" s="4">
        <v>214</v>
      </c>
      <c r="G46" s="4">
        <v>335</v>
      </c>
      <c r="H46" s="4"/>
      <c r="I46" s="4">
        <v>196</v>
      </c>
      <c r="J46" s="4">
        <v>166</v>
      </c>
      <c r="K46" s="4">
        <v>3725</v>
      </c>
      <c r="L46" s="4">
        <v>331</v>
      </c>
      <c r="M46" s="4">
        <v>188</v>
      </c>
      <c r="N46" s="4">
        <v>200</v>
      </c>
      <c r="O46" s="4">
        <v>156</v>
      </c>
      <c r="P46" s="4">
        <v>602</v>
      </c>
      <c r="Q46" s="4"/>
      <c r="R46" s="4">
        <v>2321</v>
      </c>
      <c r="S46" s="4">
        <v>194</v>
      </c>
      <c r="T46" s="4">
        <v>2486</v>
      </c>
      <c r="U46" s="4"/>
      <c r="V46" s="4">
        <v>579</v>
      </c>
      <c r="W46" s="21">
        <f t="shared" si="2"/>
        <v>12498</v>
      </c>
      <c r="X46" s="2"/>
      <c r="Y46" s="72"/>
      <c r="Z46" s="2"/>
      <c r="AA46" s="69"/>
      <c r="AB46" s="58"/>
    </row>
    <row r="47" spans="1:28" ht="13.5">
      <c r="A47" s="58"/>
      <c r="B47" s="58"/>
      <c r="C47" s="14"/>
      <c r="D47" s="18">
        <v>1989</v>
      </c>
      <c r="E47" s="4">
        <v>795</v>
      </c>
      <c r="F47" s="4">
        <v>216</v>
      </c>
      <c r="G47" s="4">
        <v>336</v>
      </c>
      <c r="H47" s="4"/>
      <c r="I47" s="4">
        <v>199</v>
      </c>
      <c r="J47" s="4">
        <v>167</v>
      </c>
      <c r="K47" s="4">
        <v>3689</v>
      </c>
      <c r="L47" s="4">
        <v>326</v>
      </c>
      <c r="M47" s="4">
        <v>192</v>
      </c>
      <c r="N47" s="4">
        <v>201</v>
      </c>
      <c r="O47" s="4">
        <v>157</v>
      </c>
      <c r="P47" s="4">
        <v>610</v>
      </c>
      <c r="Q47" s="4"/>
      <c r="R47" s="4">
        <v>2336</v>
      </c>
      <c r="S47" s="4">
        <v>197</v>
      </c>
      <c r="T47" s="4">
        <v>2456</v>
      </c>
      <c r="U47" s="4"/>
      <c r="V47" s="4">
        <v>570</v>
      </c>
      <c r="W47" s="21">
        <f t="shared" si="2"/>
        <v>12447</v>
      </c>
      <c r="X47" s="2"/>
      <c r="Y47" s="72"/>
      <c r="Z47" s="2"/>
      <c r="AA47" s="69"/>
      <c r="AB47" s="58"/>
    </row>
    <row r="48" spans="1:28" ht="13.5">
      <c r="A48" s="58"/>
      <c r="B48" s="58"/>
      <c r="C48" s="14"/>
      <c r="D48" s="18">
        <v>1990</v>
      </c>
      <c r="E48" s="4">
        <v>785</v>
      </c>
      <c r="F48" s="4">
        <v>217</v>
      </c>
      <c r="G48" s="4">
        <v>343</v>
      </c>
      <c r="H48" s="4"/>
      <c r="I48" s="4">
        <v>204</v>
      </c>
      <c r="J48" s="4">
        <v>168</v>
      </c>
      <c r="K48" s="4">
        <v>3654</v>
      </c>
      <c r="L48" s="4">
        <v>321</v>
      </c>
      <c r="M48" s="4">
        <v>195</v>
      </c>
      <c r="N48" s="4">
        <v>202</v>
      </c>
      <c r="O48" s="4">
        <v>158</v>
      </c>
      <c r="P48" s="4">
        <v>615</v>
      </c>
      <c r="Q48" s="4"/>
      <c r="R48" s="4">
        <v>2348</v>
      </c>
      <c r="S48" s="4">
        <v>199</v>
      </c>
      <c r="T48" s="4">
        <v>2424</v>
      </c>
      <c r="U48" s="4"/>
      <c r="V48" s="4">
        <v>560</v>
      </c>
      <c r="W48" s="21">
        <f t="shared" si="2"/>
        <v>12393</v>
      </c>
      <c r="X48" s="2"/>
      <c r="Y48" s="72"/>
      <c r="Z48" s="2"/>
      <c r="AA48" s="69"/>
      <c r="AB48" s="58"/>
    </row>
    <row r="49" spans="1:28" ht="13.5">
      <c r="A49" s="58"/>
      <c r="B49" s="58"/>
      <c r="C49" s="14"/>
      <c r="D49" s="18">
        <v>1991</v>
      </c>
      <c r="E49" s="4">
        <v>773</v>
      </c>
      <c r="F49" s="4">
        <v>221</v>
      </c>
      <c r="G49" s="4">
        <v>350</v>
      </c>
      <c r="H49" s="11"/>
      <c r="I49" s="4">
        <v>211</v>
      </c>
      <c r="J49" s="4">
        <v>172</v>
      </c>
      <c r="K49" s="4">
        <v>3619</v>
      </c>
      <c r="L49" s="4">
        <v>316</v>
      </c>
      <c r="M49" s="4">
        <v>197</v>
      </c>
      <c r="N49" s="4">
        <v>202</v>
      </c>
      <c r="O49" s="4">
        <v>159</v>
      </c>
      <c r="P49" s="4">
        <v>621</v>
      </c>
      <c r="Q49" s="4"/>
      <c r="R49" s="4">
        <v>2374</v>
      </c>
      <c r="S49" s="4">
        <v>200</v>
      </c>
      <c r="T49" s="4">
        <v>2400</v>
      </c>
      <c r="U49" s="4"/>
      <c r="V49" s="4">
        <v>550</v>
      </c>
      <c r="W49" s="21">
        <f t="shared" si="2"/>
        <v>12365</v>
      </c>
      <c r="X49" s="2"/>
      <c r="Y49" s="72"/>
      <c r="Z49" s="2"/>
      <c r="AA49" s="69"/>
      <c r="AB49" s="58"/>
    </row>
    <row r="50" spans="1:28" ht="13.5">
      <c r="A50" s="58"/>
      <c r="B50" s="58"/>
      <c r="C50" s="14"/>
      <c r="D50" s="18">
        <v>1992</v>
      </c>
      <c r="E50" s="4">
        <v>763</v>
      </c>
      <c r="F50" s="4">
        <v>225</v>
      </c>
      <c r="G50" s="4">
        <v>357</v>
      </c>
      <c r="H50" s="4"/>
      <c r="I50" s="4">
        <v>216</v>
      </c>
      <c r="J50" s="4">
        <v>173</v>
      </c>
      <c r="K50" s="4">
        <v>3592</v>
      </c>
      <c r="L50" s="4">
        <v>311</v>
      </c>
      <c r="M50" s="4">
        <v>199</v>
      </c>
      <c r="N50" s="4">
        <v>203</v>
      </c>
      <c r="O50" s="4">
        <v>160</v>
      </c>
      <c r="P50" s="4">
        <v>627</v>
      </c>
      <c r="Q50" s="4"/>
      <c r="R50" s="4">
        <v>2406</v>
      </c>
      <c r="S50" s="4">
        <v>201</v>
      </c>
      <c r="T50" s="4">
        <v>2391</v>
      </c>
      <c r="U50" s="4"/>
      <c r="V50" s="4">
        <v>541</v>
      </c>
      <c r="W50" s="21">
        <f t="shared" si="2"/>
        <v>12365</v>
      </c>
      <c r="X50" s="2"/>
      <c r="Y50" s="72"/>
      <c r="Z50" s="2"/>
      <c r="AA50" s="69"/>
      <c r="AB50" s="58"/>
    </row>
    <row r="51" spans="1:28" ht="13.5">
      <c r="A51" s="58"/>
      <c r="B51" s="58"/>
      <c r="C51" s="14"/>
      <c r="D51" s="18">
        <v>1993</v>
      </c>
      <c r="E51" s="4">
        <v>755</v>
      </c>
      <c r="F51" s="4">
        <v>232</v>
      </c>
      <c r="G51" s="4">
        <v>363</v>
      </c>
      <c r="H51" s="11"/>
      <c r="I51" s="4">
        <v>222</v>
      </c>
      <c r="J51" s="4">
        <v>177</v>
      </c>
      <c r="K51" s="4">
        <v>3567</v>
      </c>
      <c r="L51" s="4">
        <v>308</v>
      </c>
      <c r="M51" s="4">
        <v>200</v>
      </c>
      <c r="N51" s="4">
        <v>204</v>
      </c>
      <c r="O51" s="4">
        <v>161</v>
      </c>
      <c r="P51" s="4">
        <v>634</v>
      </c>
      <c r="Q51" s="4"/>
      <c r="R51" s="4">
        <v>2438</v>
      </c>
      <c r="S51" s="4">
        <v>202</v>
      </c>
      <c r="T51" s="4">
        <v>2384</v>
      </c>
      <c r="U51" s="4"/>
      <c r="V51" s="4">
        <v>529</v>
      </c>
      <c r="W51" s="21">
        <f t="shared" si="2"/>
        <v>12376</v>
      </c>
      <c r="X51" s="2"/>
      <c r="Y51" s="72"/>
      <c r="Z51" s="2"/>
      <c r="AA51" s="69"/>
      <c r="AB51" s="58"/>
    </row>
    <row r="52" spans="1:28" ht="13.5">
      <c r="A52" s="58"/>
      <c r="B52" s="58"/>
      <c r="C52" s="14"/>
      <c r="D52" s="18">
        <v>1994</v>
      </c>
      <c r="E52" s="4">
        <v>754</v>
      </c>
      <c r="F52" s="4">
        <v>236</v>
      </c>
      <c r="G52" s="4">
        <v>370</v>
      </c>
      <c r="H52" s="4"/>
      <c r="I52" s="4">
        <v>223</v>
      </c>
      <c r="J52" s="4">
        <v>177</v>
      </c>
      <c r="K52" s="4">
        <v>3537</v>
      </c>
      <c r="L52" s="4">
        <v>306</v>
      </c>
      <c r="M52" s="4">
        <v>200</v>
      </c>
      <c r="N52" s="4">
        <v>208</v>
      </c>
      <c r="O52" s="4">
        <v>161</v>
      </c>
      <c r="P52" s="4">
        <v>638</v>
      </c>
      <c r="Q52" s="4"/>
      <c r="R52" s="4">
        <v>2470</v>
      </c>
      <c r="S52" s="4">
        <v>202</v>
      </c>
      <c r="T52" s="4">
        <v>2385</v>
      </c>
      <c r="U52" s="4"/>
      <c r="V52" s="4">
        <v>521</v>
      </c>
      <c r="W52" s="21">
        <f t="shared" si="2"/>
        <v>12388</v>
      </c>
      <c r="X52" s="2"/>
      <c r="Y52" s="72"/>
      <c r="Z52" s="2"/>
      <c r="AA52" s="69"/>
      <c r="AB52" s="58"/>
    </row>
    <row r="53" spans="1:28" ht="13.5">
      <c r="A53" s="58"/>
      <c r="B53" s="58"/>
      <c r="C53" s="14"/>
      <c r="D53" s="18">
        <v>1995</v>
      </c>
      <c r="E53" s="4">
        <v>754</v>
      </c>
      <c r="F53" s="4">
        <v>241</v>
      </c>
      <c r="G53" s="4">
        <v>375</v>
      </c>
      <c r="H53" s="4"/>
      <c r="I53" s="11">
        <v>230</v>
      </c>
      <c r="J53" s="4">
        <v>177</v>
      </c>
      <c r="K53" s="4">
        <v>3511</v>
      </c>
      <c r="L53" s="4">
        <v>301</v>
      </c>
      <c r="M53" s="4">
        <v>200</v>
      </c>
      <c r="N53" s="4">
        <v>210</v>
      </c>
      <c r="O53" s="4">
        <v>161</v>
      </c>
      <c r="P53" s="4">
        <v>642</v>
      </c>
      <c r="Q53" s="4"/>
      <c r="R53" s="4">
        <v>2502</v>
      </c>
      <c r="S53" s="4">
        <v>202</v>
      </c>
      <c r="T53" s="4">
        <v>2381</v>
      </c>
      <c r="U53" s="4"/>
      <c r="V53" s="4">
        <v>506</v>
      </c>
      <c r="W53" s="21">
        <f t="shared" si="2"/>
        <v>12393</v>
      </c>
      <c r="X53" s="25"/>
      <c r="Y53" s="71" t="s">
        <v>51</v>
      </c>
      <c r="Z53" s="2"/>
      <c r="AA53" s="69"/>
      <c r="AB53" s="58"/>
    </row>
    <row r="54" spans="1:28" ht="13.5">
      <c r="A54" s="58"/>
      <c r="B54" s="58"/>
      <c r="C54" s="14"/>
      <c r="D54" s="18">
        <v>1996</v>
      </c>
      <c r="E54" s="4">
        <v>753</v>
      </c>
      <c r="F54" s="4">
        <v>247</v>
      </c>
      <c r="G54" s="4">
        <v>376</v>
      </c>
      <c r="H54" s="4"/>
      <c r="I54" s="11">
        <v>233</v>
      </c>
      <c r="J54" s="4">
        <v>182</v>
      </c>
      <c r="K54" s="4">
        <v>3505</v>
      </c>
      <c r="L54" s="4">
        <v>284</v>
      </c>
      <c r="M54" s="4">
        <v>201</v>
      </c>
      <c r="N54" s="11">
        <v>212</v>
      </c>
      <c r="O54" s="4">
        <v>161</v>
      </c>
      <c r="P54" s="4">
        <v>646</v>
      </c>
      <c r="Q54" s="4"/>
      <c r="R54" s="4">
        <v>2521</v>
      </c>
      <c r="S54" s="4">
        <v>202</v>
      </c>
      <c r="T54" s="4">
        <v>2383</v>
      </c>
      <c r="U54" s="4"/>
      <c r="V54" s="4">
        <v>498</v>
      </c>
      <c r="W54" s="21">
        <f t="shared" si="2"/>
        <v>12404</v>
      </c>
      <c r="X54" s="2"/>
      <c r="Y54" s="72"/>
      <c r="Z54" s="2"/>
      <c r="AA54" s="69"/>
      <c r="AB54" s="58"/>
    </row>
    <row r="55" spans="1:28" ht="13.5">
      <c r="A55" s="58"/>
      <c r="B55" s="58"/>
      <c r="C55" s="14"/>
      <c r="D55" s="18">
        <v>1997</v>
      </c>
      <c r="E55" s="4">
        <v>752</v>
      </c>
      <c r="F55" s="4">
        <v>253</v>
      </c>
      <c r="G55" s="4">
        <v>381</v>
      </c>
      <c r="H55" s="4"/>
      <c r="I55" s="4">
        <v>245</v>
      </c>
      <c r="J55" s="4">
        <v>180</v>
      </c>
      <c r="K55" s="4">
        <v>3513</v>
      </c>
      <c r="L55" s="4">
        <v>272</v>
      </c>
      <c r="M55" s="4">
        <v>201</v>
      </c>
      <c r="N55" s="11">
        <v>204</v>
      </c>
      <c r="O55" s="4">
        <v>171</v>
      </c>
      <c r="P55" s="4">
        <v>644</v>
      </c>
      <c r="Q55" s="4"/>
      <c r="R55" s="4">
        <v>2529</v>
      </c>
      <c r="S55" s="4">
        <v>198</v>
      </c>
      <c r="T55" s="4">
        <v>2377</v>
      </c>
      <c r="U55" s="4"/>
      <c r="V55" s="4">
        <v>484</v>
      </c>
      <c r="W55" s="21">
        <f t="shared" si="2"/>
        <v>12404</v>
      </c>
      <c r="X55" s="2"/>
      <c r="Y55" s="72"/>
      <c r="Z55" s="2"/>
      <c r="AA55" s="69"/>
      <c r="AB55" s="58"/>
    </row>
    <row r="56" spans="1:28" ht="13.5">
      <c r="A56" s="58"/>
      <c r="B56" s="58"/>
      <c r="C56" s="14"/>
      <c r="D56" s="18">
        <v>1998</v>
      </c>
      <c r="E56" s="4">
        <v>749</v>
      </c>
      <c r="F56" s="4">
        <v>256</v>
      </c>
      <c r="G56" s="4">
        <v>378</v>
      </c>
      <c r="H56" s="4"/>
      <c r="I56" s="4">
        <v>258</v>
      </c>
      <c r="J56" s="4">
        <v>182</v>
      </c>
      <c r="K56" s="4">
        <v>3507</v>
      </c>
      <c r="L56" s="4">
        <v>267</v>
      </c>
      <c r="M56" s="4">
        <v>203</v>
      </c>
      <c r="N56" s="11">
        <v>203</v>
      </c>
      <c r="O56" s="4">
        <v>170</v>
      </c>
      <c r="P56" s="4">
        <v>647</v>
      </c>
      <c r="Q56" s="4"/>
      <c r="R56" s="4">
        <v>2531</v>
      </c>
      <c r="S56" s="4">
        <v>197</v>
      </c>
      <c r="T56" s="4">
        <v>2354</v>
      </c>
      <c r="U56" s="4"/>
      <c r="V56" s="4">
        <v>477</v>
      </c>
      <c r="W56" s="21">
        <f t="shared" si="2"/>
        <v>12379</v>
      </c>
      <c r="X56" s="2"/>
      <c r="Y56" s="72"/>
      <c r="Z56" s="2"/>
      <c r="AA56" s="69"/>
      <c r="AB56" s="58"/>
    </row>
    <row r="57" spans="1:28" ht="13.5">
      <c r="A57" s="58"/>
      <c r="B57" s="58"/>
      <c r="C57" s="14"/>
      <c r="D57" s="18">
        <v>1999</v>
      </c>
      <c r="E57" s="4">
        <v>743</v>
      </c>
      <c r="F57" s="4">
        <v>258</v>
      </c>
      <c r="G57" s="4">
        <v>376</v>
      </c>
      <c r="H57" s="4"/>
      <c r="I57" s="4">
        <v>268</v>
      </c>
      <c r="J57" s="4">
        <v>185</v>
      </c>
      <c r="K57" s="4">
        <v>3503</v>
      </c>
      <c r="L57" s="4">
        <v>261</v>
      </c>
      <c r="M57" s="4">
        <v>207</v>
      </c>
      <c r="N57" s="11">
        <v>187</v>
      </c>
      <c r="O57" s="4">
        <v>173</v>
      </c>
      <c r="P57" s="4">
        <v>654</v>
      </c>
      <c r="Q57" s="4"/>
      <c r="R57" s="4">
        <v>2534</v>
      </c>
      <c r="S57" s="4">
        <v>200</v>
      </c>
      <c r="T57" s="4">
        <v>2328</v>
      </c>
      <c r="U57" s="4"/>
      <c r="V57" s="4">
        <v>469</v>
      </c>
      <c r="W57" s="21">
        <f t="shared" si="2"/>
        <v>12346</v>
      </c>
      <c r="X57" s="2"/>
      <c r="Y57" s="72"/>
      <c r="Z57" s="2"/>
      <c r="AA57" s="69"/>
      <c r="AB57" s="58"/>
    </row>
    <row r="58" spans="1:28" ht="13.5">
      <c r="A58" s="58"/>
      <c r="B58" s="58"/>
      <c r="C58" s="14"/>
      <c r="D58" s="15"/>
      <c r="E58" s="6"/>
      <c r="F58" s="6"/>
      <c r="G58" s="6"/>
      <c r="H58" s="6"/>
      <c r="I58" s="6"/>
      <c r="J58" s="6"/>
      <c r="K58" s="6"/>
      <c r="L58" s="6"/>
      <c r="M58" s="6"/>
      <c r="N58" s="6"/>
      <c r="O58" s="6"/>
      <c r="P58" s="6"/>
      <c r="Q58" s="29"/>
      <c r="R58" s="6"/>
      <c r="S58" s="6"/>
      <c r="T58" s="6"/>
      <c r="U58" s="6"/>
      <c r="V58" s="29"/>
      <c r="W58" s="22"/>
      <c r="X58" s="2"/>
      <c r="Y58" s="2"/>
      <c r="Z58" s="2"/>
      <c r="AA58" s="69"/>
      <c r="AB58" s="58"/>
    </row>
    <row r="59" spans="1:32" s="16" customFormat="1" ht="57.75">
      <c r="A59" s="64"/>
      <c r="B59" s="64"/>
      <c r="C59" s="14"/>
      <c r="D59" s="49" t="s">
        <v>37</v>
      </c>
      <c r="E59" s="50" t="s">
        <v>38</v>
      </c>
      <c r="F59" s="50" t="s">
        <v>41</v>
      </c>
      <c r="G59" s="52" t="s">
        <v>2</v>
      </c>
      <c r="H59" s="52" t="s">
        <v>3</v>
      </c>
      <c r="I59" s="55" t="s">
        <v>6</v>
      </c>
      <c r="J59" s="52" t="s">
        <v>9</v>
      </c>
      <c r="K59" s="52" t="s">
        <v>12</v>
      </c>
      <c r="L59" s="55" t="s">
        <v>14</v>
      </c>
      <c r="M59" s="52" t="s">
        <v>67</v>
      </c>
      <c r="N59" s="50" t="s">
        <v>21</v>
      </c>
      <c r="O59" s="54"/>
      <c r="P59" s="52" t="s">
        <v>68</v>
      </c>
      <c r="Q59" s="51"/>
      <c r="R59" s="50" t="s">
        <v>28</v>
      </c>
      <c r="S59" s="52" t="s">
        <v>29</v>
      </c>
      <c r="T59" s="52" t="s">
        <v>31</v>
      </c>
      <c r="U59" s="52" t="s">
        <v>32</v>
      </c>
      <c r="V59" s="73" t="s">
        <v>69</v>
      </c>
      <c r="W59" s="56" t="s">
        <v>33</v>
      </c>
      <c r="X59" s="64"/>
      <c r="Y59" s="66" t="s">
        <v>52</v>
      </c>
      <c r="Z59" s="64"/>
      <c r="AA59" s="64"/>
      <c r="AB59" s="57"/>
      <c r="AC59" s="14"/>
      <c r="AD59" s="28"/>
      <c r="AE59" s="2"/>
      <c r="AF59" s="17"/>
    </row>
    <row r="60" spans="1:28" ht="13.5">
      <c r="A60" s="58"/>
      <c r="B60" s="58"/>
      <c r="C60" s="14"/>
      <c r="D60" s="19">
        <v>2000</v>
      </c>
      <c r="E60" s="4">
        <v>575</v>
      </c>
      <c r="F60" s="4">
        <v>201</v>
      </c>
      <c r="G60" s="4">
        <v>404</v>
      </c>
      <c r="H60" s="4">
        <v>488</v>
      </c>
      <c r="I60" s="11"/>
      <c r="J60" s="4">
        <v>285</v>
      </c>
      <c r="K60" s="4">
        <v>252</v>
      </c>
      <c r="L60" s="4"/>
      <c r="M60" s="4">
        <v>633</v>
      </c>
      <c r="N60" s="4">
        <v>367</v>
      </c>
      <c r="O60" s="4"/>
      <c r="P60" s="4">
        <v>464</v>
      </c>
      <c r="Q60" s="4"/>
      <c r="R60" s="4">
        <v>2524</v>
      </c>
      <c r="S60" s="4">
        <v>193</v>
      </c>
      <c r="T60" s="4">
        <v>2290</v>
      </c>
      <c r="U60" s="4">
        <v>3237</v>
      </c>
      <c r="V60" s="4">
        <f>46+5+417</f>
        <v>468</v>
      </c>
      <c r="W60" s="21">
        <f aca="true" t="shared" si="3" ref="W60:W68">SUM(E60:V60)</f>
        <v>12381</v>
      </c>
      <c r="X60" s="2"/>
      <c r="Y60" s="2"/>
      <c r="Z60" s="2"/>
      <c r="AA60" s="69"/>
      <c r="AB60" s="58"/>
    </row>
    <row r="61" spans="1:28" ht="13.5">
      <c r="A61" s="58"/>
      <c r="B61" s="58"/>
      <c r="C61" s="58"/>
      <c r="D61" s="26">
        <v>2001</v>
      </c>
      <c r="E61" s="4">
        <v>573</v>
      </c>
      <c r="F61" s="4">
        <v>202</v>
      </c>
      <c r="G61" s="4">
        <v>294</v>
      </c>
      <c r="H61" s="21">
        <v>482</v>
      </c>
      <c r="I61" s="61"/>
      <c r="J61" s="4">
        <v>291</v>
      </c>
      <c r="K61" s="21">
        <v>257</v>
      </c>
      <c r="L61" s="21"/>
      <c r="M61" s="21">
        <v>623</v>
      </c>
      <c r="N61" s="4">
        <v>362</v>
      </c>
      <c r="O61" s="21"/>
      <c r="P61" s="21">
        <v>461</v>
      </c>
      <c r="Q61" s="61"/>
      <c r="R61" s="4">
        <v>2469</v>
      </c>
      <c r="S61" s="21">
        <v>192</v>
      </c>
      <c r="T61" s="21">
        <v>2234</v>
      </c>
      <c r="U61" s="27"/>
      <c r="V61" s="21">
        <v>26</v>
      </c>
      <c r="W61" s="21">
        <f t="shared" si="3"/>
        <v>8466</v>
      </c>
      <c r="X61" s="58"/>
      <c r="Y61" s="74" t="s">
        <v>56</v>
      </c>
      <c r="Z61" s="69"/>
      <c r="AA61" s="69"/>
      <c r="AB61" s="58"/>
    </row>
    <row r="62" spans="1:28" ht="13.5">
      <c r="A62" s="58"/>
      <c r="B62" s="58"/>
      <c r="C62" s="58"/>
      <c r="D62" s="19">
        <v>2002</v>
      </c>
      <c r="E62" s="4">
        <v>572</v>
      </c>
      <c r="F62" s="4">
        <v>204</v>
      </c>
      <c r="G62" s="4">
        <v>296</v>
      </c>
      <c r="H62" s="21">
        <v>470</v>
      </c>
      <c r="I62" s="61"/>
      <c r="J62" s="4">
        <v>295</v>
      </c>
      <c r="K62" s="4">
        <v>260</v>
      </c>
      <c r="L62" s="21"/>
      <c r="M62" s="21">
        <v>622</v>
      </c>
      <c r="N62" s="4">
        <v>361</v>
      </c>
      <c r="O62" s="21"/>
      <c r="P62" s="21">
        <v>463</v>
      </c>
      <c r="Q62" s="61"/>
      <c r="R62" s="4">
        <v>2470</v>
      </c>
      <c r="S62" s="4">
        <v>194</v>
      </c>
      <c r="T62" s="4">
        <v>2218</v>
      </c>
      <c r="U62" s="27"/>
      <c r="V62" s="21">
        <v>26</v>
      </c>
      <c r="W62" s="21">
        <f t="shared" si="3"/>
        <v>8451</v>
      </c>
      <c r="X62" s="58"/>
      <c r="Y62" s="58"/>
      <c r="Z62" s="69"/>
      <c r="AA62" s="69"/>
      <c r="AB62" s="58"/>
    </row>
    <row r="63" spans="1:28" ht="13.5">
      <c r="A63" s="58"/>
      <c r="B63" s="58"/>
      <c r="C63" s="58"/>
      <c r="D63" s="26">
        <v>2003</v>
      </c>
      <c r="E63" s="4">
        <v>572</v>
      </c>
      <c r="F63" s="4">
        <v>201</v>
      </c>
      <c r="G63" s="4">
        <v>295</v>
      </c>
      <c r="H63" s="21">
        <v>455</v>
      </c>
      <c r="I63" s="61"/>
      <c r="J63" s="4">
        <v>295</v>
      </c>
      <c r="K63" s="4">
        <v>261</v>
      </c>
      <c r="L63" s="21"/>
      <c r="M63" s="21">
        <v>638</v>
      </c>
      <c r="N63" s="4">
        <v>359</v>
      </c>
      <c r="O63" s="21"/>
      <c r="P63" s="21">
        <v>460</v>
      </c>
      <c r="Q63" s="61"/>
      <c r="R63" s="4">
        <v>2479</v>
      </c>
      <c r="S63" s="4">
        <v>194</v>
      </c>
      <c r="T63" s="4">
        <v>2202</v>
      </c>
      <c r="U63" s="27"/>
      <c r="V63" s="21">
        <v>26</v>
      </c>
      <c r="W63" s="21">
        <f t="shared" si="3"/>
        <v>8437</v>
      </c>
      <c r="X63" s="58"/>
      <c r="Y63" s="58"/>
      <c r="Z63" s="58"/>
      <c r="AA63" s="58"/>
      <c r="AB63" s="58"/>
    </row>
    <row r="64" spans="1:28" ht="13.5">
      <c r="A64" s="58"/>
      <c r="B64" s="58"/>
      <c r="C64" s="58"/>
      <c r="D64" s="19">
        <v>2004</v>
      </c>
      <c r="E64" s="4">
        <v>568</v>
      </c>
      <c r="F64" s="4">
        <v>198</v>
      </c>
      <c r="G64" s="4">
        <v>306</v>
      </c>
      <c r="H64" s="21">
        <v>443</v>
      </c>
      <c r="I64" s="61"/>
      <c r="J64" s="4">
        <v>292</v>
      </c>
      <c r="K64" s="4">
        <v>262</v>
      </c>
      <c r="L64" s="21"/>
      <c r="M64" s="21">
        <v>645</v>
      </c>
      <c r="N64" s="4">
        <v>355</v>
      </c>
      <c r="O64" s="21"/>
      <c r="P64" s="21">
        <v>457</v>
      </c>
      <c r="Q64" s="61"/>
      <c r="R64" s="4">
        <v>2555</v>
      </c>
      <c r="S64" s="4">
        <v>201</v>
      </c>
      <c r="T64" s="4">
        <v>2176</v>
      </c>
      <c r="U64" s="27"/>
      <c r="V64" s="21">
        <v>25</v>
      </c>
      <c r="W64" s="21">
        <f t="shared" si="3"/>
        <v>8483</v>
      </c>
      <c r="X64" s="58"/>
      <c r="Y64" s="58"/>
      <c r="Z64" s="58"/>
      <c r="AA64" s="58"/>
      <c r="AB64" s="58"/>
    </row>
    <row r="65" spans="1:28" ht="13.5">
      <c r="A65" s="58"/>
      <c r="B65" s="58"/>
      <c r="C65" s="58"/>
      <c r="D65" s="26">
        <v>2005</v>
      </c>
      <c r="E65" s="4">
        <v>567</v>
      </c>
      <c r="F65" s="4">
        <v>194</v>
      </c>
      <c r="G65" s="4">
        <v>304</v>
      </c>
      <c r="H65" s="21">
        <v>432</v>
      </c>
      <c r="I65" s="61"/>
      <c r="J65" s="4">
        <v>288</v>
      </c>
      <c r="K65" s="4">
        <v>279</v>
      </c>
      <c r="L65" s="21"/>
      <c r="M65" s="21">
        <v>808</v>
      </c>
      <c r="N65" s="4">
        <v>350</v>
      </c>
      <c r="O65" s="21"/>
      <c r="P65" s="21">
        <v>454</v>
      </c>
      <c r="Q65" s="61"/>
      <c r="R65" s="4">
        <v>2651</v>
      </c>
      <c r="S65" s="4">
        <v>195</v>
      </c>
      <c r="T65" s="4">
        <v>2002</v>
      </c>
      <c r="U65" s="27"/>
      <c r="V65" s="21">
        <v>24</v>
      </c>
      <c r="W65" s="21">
        <f t="shared" si="3"/>
        <v>8548</v>
      </c>
      <c r="X65" s="58"/>
      <c r="Y65" s="58"/>
      <c r="Z65" s="58"/>
      <c r="AA65" s="58"/>
      <c r="AB65" s="58"/>
    </row>
    <row r="66" spans="1:28" ht="13.5">
      <c r="A66" s="58"/>
      <c r="B66" s="58"/>
      <c r="C66" s="58"/>
      <c r="D66" s="19">
        <v>2006</v>
      </c>
      <c r="E66" s="4">
        <v>548</v>
      </c>
      <c r="F66" s="4">
        <v>190</v>
      </c>
      <c r="G66" s="4">
        <v>316</v>
      </c>
      <c r="H66" s="21">
        <v>442</v>
      </c>
      <c r="I66" s="61"/>
      <c r="J66" s="4">
        <v>288</v>
      </c>
      <c r="K66" s="4">
        <v>285</v>
      </c>
      <c r="L66" s="21"/>
      <c r="M66" s="21">
        <v>795</v>
      </c>
      <c r="N66" s="4">
        <v>350</v>
      </c>
      <c r="O66" s="21"/>
      <c r="P66" s="21">
        <v>447</v>
      </c>
      <c r="Q66" s="61"/>
      <c r="R66" s="4">
        <v>2716</v>
      </c>
      <c r="S66" s="4">
        <v>193</v>
      </c>
      <c r="T66" s="4">
        <v>1956</v>
      </c>
      <c r="U66" s="27"/>
      <c r="V66" s="21">
        <v>23</v>
      </c>
      <c r="W66" s="21">
        <f t="shared" si="3"/>
        <v>8549</v>
      </c>
      <c r="X66" s="58"/>
      <c r="Y66" s="58"/>
      <c r="Z66" s="58"/>
      <c r="AA66" s="58"/>
      <c r="AB66" s="58"/>
    </row>
    <row r="67" spans="1:28" ht="13.5">
      <c r="A67" s="58"/>
      <c r="B67" s="58"/>
      <c r="C67" s="58"/>
      <c r="D67" s="26">
        <v>2007</v>
      </c>
      <c r="E67" s="4">
        <v>534</v>
      </c>
      <c r="F67" s="4">
        <v>187</v>
      </c>
      <c r="G67" s="4">
        <v>333</v>
      </c>
      <c r="H67" s="21">
        <v>434</v>
      </c>
      <c r="I67" s="61"/>
      <c r="J67" s="4">
        <v>288</v>
      </c>
      <c r="K67" s="4">
        <v>297</v>
      </c>
      <c r="L67" s="21"/>
      <c r="M67" s="21">
        <v>803</v>
      </c>
      <c r="N67" s="4">
        <v>350</v>
      </c>
      <c r="O67" s="21"/>
      <c r="P67" s="21">
        <v>444</v>
      </c>
      <c r="Q67" s="61"/>
      <c r="R67" s="4">
        <v>2800</v>
      </c>
      <c r="S67" s="4">
        <v>193</v>
      </c>
      <c r="T67" s="4">
        <v>1916</v>
      </c>
      <c r="U67" s="27"/>
      <c r="V67" s="21">
        <v>22</v>
      </c>
      <c r="W67" s="21">
        <f t="shared" si="3"/>
        <v>8601</v>
      </c>
      <c r="X67" s="58"/>
      <c r="Y67" s="58"/>
      <c r="Z67" s="58"/>
      <c r="AA67" s="58"/>
      <c r="AB67" s="58"/>
    </row>
    <row r="68" spans="1:28" ht="13.5">
      <c r="A68" s="58"/>
      <c r="B68" s="58"/>
      <c r="C68" s="58"/>
      <c r="D68" s="5">
        <v>2008</v>
      </c>
      <c r="E68" s="7">
        <v>518</v>
      </c>
      <c r="F68" s="7">
        <v>185</v>
      </c>
      <c r="G68" s="7">
        <v>331</v>
      </c>
      <c r="H68" s="24">
        <v>425</v>
      </c>
      <c r="I68" s="75"/>
      <c r="J68" s="7">
        <v>291</v>
      </c>
      <c r="K68" s="7">
        <v>309</v>
      </c>
      <c r="L68" s="24"/>
      <c r="M68" s="24">
        <v>812</v>
      </c>
      <c r="N68" s="7">
        <v>349</v>
      </c>
      <c r="O68" s="24"/>
      <c r="P68" s="24">
        <v>440</v>
      </c>
      <c r="Q68" s="75"/>
      <c r="R68" s="7">
        <v>2901</v>
      </c>
      <c r="S68" s="7">
        <v>196</v>
      </c>
      <c r="T68" s="7">
        <v>1886</v>
      </c>
      <c r="U68" s="24"/>
      <c r="V68" s="24">
        <v>22</v>
      </c>
      <c r="W68" s="24">
        <f t="shared" si="3"/>
        <v>8665</v>
      </c>
      <c r="X68" s="58"/>
      <c r="Y68" s="58"/>
      <c r="Z68" s="58"/>
      <c r="AA68" s="58"/>
      <c r="AB68" s="58"/>
    </row>
    <row r="69" spans="1:28" ht="13.5">
      <c r="A69" s="58"/>
      <c r="B69" s="58"/>
      <c r="C69" s="58"/>
      <c r="D69" s="19"/>
      <c r="E69" s="4"/>
      <c r="F69" s="4"/>
      <c r="G69" s="4"/>
      <c r="H69" s="61"/>
      <c r="I69" s="61"/>
      <c r="J69" s="4"/>
      <c r="K69" s="4"/>
      <c r="L69" s="21"/>
      <c r="M69" s="21"/>
      <c r="N69" s="4"/>
      <c r="O69" s="21"/>
      <c r="P69" s="21"/>
      <c r="Q69" s="61"/>
      <c r="R69" s="4"/>
      <c r="S69" s="4"/>
      <c r="T69" s="4"/>
      <c r="U69" s="76"/>
      <c r="V69" s="61"/>
      <c r="X69" s="58"/>
      <c r="Y69" s="58"/>
      <c r="Z69" s="58"/>
      <c r="AA69" s="58"/>
      <c r="AB69" s="58"/>
    </row>
    <row r="70" spans="1:28" ht="13.5">
      <c r="A70" s="58"/>
      <c r="B70" s="58"/>
      <c r="C70" s="58"/>
      <c r="D70" s="59" t="s">
        <v>42</v>
      </c>
      <c r="E70" s="60" t="s">
        <v>43</v>
      </c>
      <c r="F70" s="61"/>
      <c r="G70" s="61"/>
      <c r="H70" s="61"/>
      <c r="I70" s="61"/>
      <c r="J70" s="61"/>
      <c r="K70" s="61"/>
      <c r="L70" s="61"/>
      <c r="M70" s="61"/>
      <c r="N70" s="61"/>
      <c r="O70" s="61"/>
      <c r="P70" s="61"/>
      <c r="Q70" s="61"/>
      <c r="R70" s="61"/>
      <c r="S70" s="61"/>
      <c r="T70" s="61"/>
      <c r="U70" s="76"/>
      <c r="V70" s="61"/>
      <c r="X70" s="58"/>
      <c r="Y70" s="58"/>
      <c r="Z70" s="58"/>
      <c r="AA70" s="58"/>
      <c r="AB70" s="58"/>
    </row>
    <row r="71" spans="1:28" ht="13.5">
      <c r="A71" s="58"/>
      <c r="B71" s="58"/>
      <c r="C71" s="58"/>
      <c r="D71" s="59" t="s">
        <v>44</v>
      </c>
      <c r="E71" s="20" t="s">
        <v>53</v>
      </c>
      <c r="F71" s="61"/>
      <c r="G71" s="61"/>
      <c r="H71" s="61"/>
      <c r="I71" s="58"/>
      <c r="J71" s="61"/>
      <c r="K71" s="1"/>
      <c r="L71" s="61"/>
      <c r="M71" s="61"/>
      <c r="N71" s="61"/>
      <c r="O71" s="61"/>
      <c r="P71" s="61"/>
      <c r="Q71" s="61"/>
      <c r="R71" s="61"/>
      <c r="S71" s="61"/>
      <c r="T71" s="61"/>
      <c r="U71" s="61"/>
      <c r="V71" s="61"/>
      <c r="X71" s="58"/>
      <c r="Y71" s="58"/>
      <c r="Z71" s="58"/>
      <c r="AA71" s="58"/>
      <c r="AB71" s="58"/>
    </row>
    <row r="72" spans="1:28" ht="13.5">
      <c r="A72" s="58"/>
      <c r="B72" s="58"/>
      <c r="C72" s="58"/>
      <c r="D72" s="59"/>
      <c r="E72" s="77" t="s">
        <v>54</v>
      </c>
      <c r="F72" s="61"/>
      <c r="G72" s="61"/>
      <c r="H72" s="61"/>
      <c r="I72" s="61"/>
      <c r="J72" s="61"/>
      <c r="K72" s="61"/>
      <c r="L72" s="61"/>
      <c r="M72" s="61"/>
      <c r="N72" s="61"/>
      <c r="O72" s="61"/>
      <c r="P72" s="61"/>
      <c r="Q72" s="61"/>
      <c r="R72" s="61"/>
      <c r="S72" s="61"/>
      <c r="T72" s="61"/>
      <c r="U72" s="61"/>
      <c r="V72" s="61"/>
      <c r="X72" s="58"/>
      <c r="Y72" s="58"/>
      <c r="Z72" s="58"/>
      <c r="AA72" s="58"/>
      <c r="AB72" s="58"/>
    </row>
    <row r="73" spans="1:28" ht="13.5">
      <c r="A73" s="58"/>
      <c r="B73" s="58"/>
      <c r="C73" s="58"/>
      <c r="D73" s="59"/>
      <c r="E73" s="78" t="s">
        <v>57</v>
      </c>
      <c r="F73" s="61"/>
      <c r="G73" s="61"/>
      <c r="H73" s="61"/>
      <c r="I73" s="61"/>
      <c r="J73" s="61"/>
      <c r="K73" s="61"/>
      <c r="L73" s="61"/>
      <c r="M73" s="61"/>
      <c r="N73" s="61"/>
      <c r="O73" s="61"/>
      <c r="P73" s="61"/>
      <c r="Q73" s="61"/>
      <c r="R73" s="61"/>
      <c r="S73" s="61"/>
      <c r="T73" s="61"/>
      <c r="U73" s="61"/>
      <c r="V73" s="61"/>
      <c r="X73" s="58"/>
      <c r="Y73" s="58"/>
      <c r="Z73" s="58"/>
      <c r="AA73" s="58"/>
      <c r="AB73" s="58"/>
    </row>
    <row r="74" spans="1:28" ht="13.5">
      <c r="A74" s="58"/>
      <c r="B74" s="58"/>
      <c r="C74" s="58"/>
      <c r="D74" s="59"/>
      <c r="E74" s="61"/>
      <c r="F74" s="61"/>
      <c r="G74" s="61"/>
      <c r="H74" s="61"/>
      <c r="I74" s="61"/>
      <c r="J74" s="61"/>
      <c r="K74" s="61"/>
      <c r="L74" s="61"/>
      <c r="M74" s="61"/>
      <c r="N74" s="61"/>
      <c r="O74" s="61"/>
      <c r="P74" s="61"/>
      <c r="Q74" s="61"/>
      <c r="R74" s="61"/>
      <c r="S74" s="61"/>
      <c r="T74" s="61"/>
      <c r="U74" s="61"/>
      <c r="V74" s="61"/>
      <c r="X74" s="58"/>
      <c r="Y74" s="58"/>
      <c r="Z74" s="58"/>
      <c r="AA74" s="58"/>
      <c r="AB74" s="58"/>
    </row>
  </sheetData>
  <sheetProtection/>
  <printOptions/>
  <pageMargins left="0.75" right="0.75" top="1" bottom="1" header="0.512" footer="0.512"/>
  <pageSetup fitToHeight="0" fitToWidth="1"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odaka-konosuke</dc:creator>
  <cp:keywords/>
  <dc:description/>
  <cp:lastModifiedBy>RIETI</cp:lastModifiedBy>
  <cp:lastPrinted>2012-11-02T06:50:26Z</cp:lastPrinted>
  <dcterms:created xsi:type="dcterms:W3CDTF">2012-09-04T05:31:12Z</dcterms:created>
  <dcterms:modified xsi:type="dcterms:W3CDTF">2013-01-25T07:16:46Z</dcterms:modified>
  <cp:category/>
  <cp:version/>
  <cp:contentType/>
  <cp:contentStatus/>
</cp:coreProperties>
</file>